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workbookProtection workbookPassword="D481" lockStructure="1"/>
  <bookViews>
    <workbookView xWindow="0" yWindow="0" windowWidth="25575" windowHeight="14205" tabRatio="500"/>
  </bookViews>
  <sheets>
    <sheet name="Liste des inscrits" sheetId="1" r:id="rId1"/>
    <sheet name="Liste des équipes" sheetId="2" r:id="rId2"/>
    <sheet name="Liste des arbitres" sheetId="3" r:id="rId3"/>
  </sheets>
  <definedNames>
    <definedName name="_xlnm._FilterDatabase" localSheetId="1" hidden="1">'Liste des équipes'!$B$11:$U$32</definedName>
    <definedName name="_xlnm.Print_Area" localSheetId="2">'Liste des arbitres'!$A$1:$E$40</definedName>
    <definedName name="_xlnm.Print_Area" localSheetId="1">'Liste des équipes'!$A$1:$V$35</definedName>
    <definedName name="_xlnm.Print_Area" localSheetId="0">'Liste des inscrits'!$A$1:$L$60</definedName>
    <definedName name="_xlnm.Print_Titles" localSheetId="1">'Liste des équipes'!$2:$15</definedName>
    <definedName name="_xlnm.Print_Titles" localSheetId="0">'Liste des inscrits'!$2:$15</definedName>
    <definedName name="Print_Titles_0" localSheetId="1">'Liste des équipes'!$2:$15</definedName>
    <definedName name="Print_Titles_0" localSheetId="0">'Liste des inscrits'!$2:$15</definedName>
  </definedName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2" i="1" l="1"/>
  <c r="J13" i="2"/>
  <c r="E13" i="1"/>
  <c r="R31" i="2"/>
  <c r="Q31" i="2"/>
  <c r="P31" i="2"/>
  <c r="O31" i="2"/>
  <c r="M31" i="2"/>
  <c r="L31" i="2"/>
  <c r="K31" i="2"/>
  <c r="J31" i="2"/>
  <c r="H31" i="2"/>
  <c r="G31" i="2"/>
  <c r="F31" i="2"/>
  <c r="E31" i="2"/>
  <c r="R30" i="2"/>
  <c r="Q30" i="2"/>
  <c r="P30" i="2"/>
  <c r="O30" i="2"/>
  <c r="M30" i="2"/>
  <c r="L30" i="2"/>
  <c r="K30" i="2"/>
  <c r="J30" i="2"/>
  <c r="H30" i="2"/>
  <c r="G30" i="2"/>
  <c r="F30" i="2"/>
  <c r="E30" i="2"/>
  <c r="R29" i="2"/>
  <c r="Q29" i="2"/>
  <c r="P29" i="2"/>
  <c r="O29" i="2"/>
  <c r="M29" i="2"/>
  <c r="L29" i="2"/>
  <c r="K29" i="2"/>
  <c r="J29" i="2"/>
  <c r="H29" i="2"/>
  <c r="G29" i="2"/>
  <c r="F29" i="2"/>
  <c r="E29" i="2"/>
  <c r="R28" i="2"/>
  <c r="Q28" i="2"/>
  <c r="P28" i="2"/>
  <c r="O28" i="2"/>
  <c r="M28" i="2"/>
  <c r="L28" i="2"/>
  <c r="K28" i="2"/>
  <c r="J28" i="2"/>
  <c r="H28" i="2"/>
  <c r="G28" i="2"/>
  <c r="F28" i="2"/>
  <c r="E28" i="2"/>
  <c r="R27" i="2"/>
  <c r="Q27" i="2"/>
  <c r="P27" i="2"/>
  <c r="O27" i="2"/>
  <c r="M27" i="2"/>
  <c r="L27" i="2"/>
  <c r="K27" i="2"/>
  <c r="J27" i="2"/>
  <c r="H27" i="2"/>
  <c r="G27" i="2"/>
  <c r="F27" i="2"/>
  <c r="E27" i="2"/>
  <c r="R26" i="2"/>
  <c r="Q26" i="2"/>
  <c r="P26" i="2"/>
  <c r="O26" i="2"/>
  <c r="M26" i="2"/>
  <c r="L26" i="2"/>
  <c r="K26" i="2"/>
  <c r="J26" i="2"/>
  <c r="H26" i="2"/>
  <c r="G26" i="2"/>
  <c r="F26" i="2"/>
  <c r="E26" i="2"/>
  <c r="R25" i="2"/>
  <c r="Q25" i="2"/>
  <c r="P25" i="2"/>
  <c r="O25" i="2"/>
  <c r="M25" i="2"/>
  <c r="L25" i="2"/>
  <c r="K25" i="2"/>
  <c r="J25" i="2"/>
  <c r="H25" i="2"/>
  <c r="G25" i="2"/>
  <c r="F25" i="2"/>
  <c r="E25" i="2"/>
  <c r="R24" i="2"/>
  <c r="Q24" i="2"/>
  <c r="P24" i="2"/>
  <c r="O24" i="2"/>
  <c r="M24" i="2"/>
  <c r="L24" i="2"/>
  <c r="K24" i="2"/>
  <c r="J24" i="2"/>
  <c r="H24" i="2"/>
  <c r="G24" i="2"/>
  <c r="F24" i="2"/>
  <c r="E24" i="2"/>
  <c r="R23" i="2"/>
  <c r="Q23" i="2"/>
  <c r="P23" i="2"/>
  <c r="O23" i="2"/>
  <c r="M23" i="2"/>
  <c r="L23" i="2"/>
  <c r="K23" i="2"/>
  <c r="J23" i="2"/>
  <c r="H23" i="2"/>
  <c r="G23" i="2"/>
  <c r="F23" i="2"/>
  <c r="E23" i="2"/>
  <c r="R22" i="2"/>
  <c r="Q22" i="2"/>
  <c r="P22" i="2"/>
  <c r="O22" i="2"/>
  <c r="M22" i="2"/>
  <c r="L22" i="2"/>
  <c r="K22" i="2"/>
  <c r="J22" i="2"/>
  <c r="H22" i="2"/>
  <c r="G22" i="2"/>
  <c r="F22" i="2"/>
  <c r="E22" i="2"/>
  <c r="R21" i="2"/>
  <c r="Q21" i="2"/>
  <c r="P21" i="2"/>
  <c r="O21" i="2"/>
  <c r="M21" i="2"/>
  <c r="L21" i="2"/>
  <c r="K21" i="2"/>
  <c r="J21" i="2"/>
  <c r="H21" i="2"/>
  <c r="G21" i="2"/>
  <c r="F21" i="2"/>
  <c r="E21" i="2"/>
  <c r="R20" i="2"/>
  <c r="Q20" i="2"/>
  <c r="P20" i="2"/>
  <c r="O20" i="2"/>
  <c r="M20" i="2"/>
  <c r="L20" i="2"/>
  <c r="K20" i="2"/>
  <c r="J20" i="2"/>
  <c r="H20" i="2"/>
  <c r="G20" i="2"/>
  <c r="F20" i="2"/>
  <c r="E20" i="2"/>
  <c r="R19" i="2"/>
  <c r="Q19" i="2"/>
  <c r="P19" i="2"/>
  <c r="O19" i="2"/>
  <c r="M19" i="2"/>
  <c r="L19" i="2"/>
  <c r="K19" i="2"/>
  <c r="J19" i="2"/>
  <c r="H19" i="2"/>
  <c r="G19" i="2"/>
  <c r="F19" i="2"/>
  <c r="E19" i="2"/>
  <c r="R18" i="2"/>
  <c r="Q18" i="2"/>
  <c r="P18" i="2"/>
  <c r="O18" i="2"/>
  <c r="M18" i="2"/>
  <c r="L18" i="2"/>
  <c r="K18" i="2"/>
  <c r="J18" i="2"/>
  <c r="H18" i="2"/>
  <c r="G18" i="2"/>
  <c r="F18" i="2"/>
  <c r="E18" i="2"/>
  <c r="R17" i="2"/>
  <c r="Q17" i="2"/>
  <c r="P17" i="2"/>
  <c r="O17" i="2"/>
  <c r="M17" i="2"/>
  <c r="L17" i="2"/>
  <c r="K17" i="2"/>
  <c r="J17" i="2"/>
  <c r="H17" i="2"/>
  <c r="G17" i="2"/>
  <c r="F17" i="2"/>
  <c r="E17" i="2"/>
  <c r="R16" i="2"/>
  <c r="Q16" i="2"/>
  <c r="P16" i="2"/>
  <c r="O16" i="2"/>
  <c r="M16" i="2"/>
  <c r="L16" i="2"/>
  <c r="K16" i="2"/>
  <c r="J16" i="2"/>
  <c r="H16" i="2"/>
  <c r="G16" i="2"/>
  <c r="F16" i="2"/>
  <c r="E16" i="2"/>
  <c r="R15" i="2"/>
  <c r="Q15" i="2"/>
  <c r="P15" i="2"/>
  <c r="O15" i="2"/>
  <c r="M15" i="2"/>
  <c r="L15" i="2"/>
  <c r="K15" i="2"/>
  <c r="J15" i="2"/>
  <c r="H15" i="2"/>
  <c r="G15" i="2"/>
  <c r="F15" i="2"/>
  <c r="E15" i="2"/>
  <c r="R14" i="2"/>
  <c r="Q14" i="2"/>
  <c r="P14" i="2"/>
  <c r="O14" i="2"/>
  <c r="M14" i="2"/>
  <c r="L14" i="2"/>
  <c r="K14" i="2"/>
  <c r="J14" i="2"/>
  <c r="H14" i="2"/>
  <c r="G14" i="2"/>
  <c r="F14" i="2"/>
  <c r="E14" i="2"/>
  <c r="R13" i="2"/>
  <c r="Q13" i="2"/>
  <c r="P13" i="2"/>
  <c r="O13" i="2"/>
  <c r="M13" i="2"/>
  <c r="L13" i="2"/>
  <c r="K13" i="2"/>
  <c r="H13" i="2"/>
  <c r="G13" i="2"/>
  <c r="F13" i="2"/>
  <c r="E13" i="2"/>
  <c r="R12" i="2"/>
  <c r="Q12" i="2"/>
  <c r="P12" i="2"/>
  <c r="O12" i="2"/>
  <c r="M12" i="2"/>
  <c r="L12" i="2"/>
  <c r="K12" i="2"/>
  <c r="J1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AB31" i="2"/>
  <c r="AC31" i="2"/>
  <c r="Z31" i="2"/>
  <c r="AA31" i="2"/>
  <c r="X31" i="2"/>
  <c r="Y31" i="2"/>
  <c r="AB30" i="2"/>
  <c r="AC30" i="2"/>
  <c r="Z30" i="2"/>
  <c r="AA30" i="2"/>
  <c r="X30" i="2"/>
  <c r="Y30" i="2"/>
  <c r="AB29" i="2"/>
  <c r="AC29" i="2"/>
  <c r="Z29" i="2"/>
  <c r="AA29" i="2"/>
  <c r="X29" i="2"/>
  <c r="Y29" i="2"/>
  <c r="AB28" i="2"/>
  <c r="AC28" i="2"/>
  <c r="Z28" i="2"/>
  <c r="AA28" i="2"/>
  <c r="X28" i="2"/>
  <c r="Y28" i="2"/>
  <c r="AB27" i="2"/>
  <c r="AC27" i="2"/>
  <c r="Z27" i="2"/>
  <c r="AA27" i="2"/>
  <c r="X27" i="2"/>
  <c r="Y27" i="2"/>
  <c r="AB26" i="2"/>
  <c r="AC26" i="2"/>
  <c r="Z26" i="2"/>
  <c r="AA26" i="2"/>
  <c r="X26" i="2"/>
  <c r="Y26" i="2"/>
  <c r="AB25" i="2"/>
  <c r="AC25" i="2"/>
  <c r="Z25" i="2"/>
  <c r="AA25" i="2"/>
  <c r="X25" i="2"/>
  <c r="Y25" i="2"/>
  <c r="AB24" i="2"/>
  <c r="AC24" i="2"/>
  <c r="Z24" i="2"/>
  <c r="AA24" i="2"/>
  <c r="X24" i="2"/>
  <c r="Y24" i="2"/>
  <c r="AB23" i="2"/>
  <c r="AC23" i="2"/>
  <c r="Z23" i="2"/>
  <c r="AA23" i="2"/>
  <c r="X23" i="2"/>
  <c r="Y23" i="2"/>
  <c r="AB22" i="2"/>
  <c r="AC22" i="2"/>
  <c r="Z22" i="2"/>
  <c r="AA22" i="2"/>
  <c r="X22" i="2"/>
  <c r="Y22" i="2"/>
  <c r="AB21" i="2"/>
  <c r="AC21" i="2"/>
  <c r="Z21" i="2"/>
  <c r="AA21" i="2"/>
  <c r="X21" i="2"/>
  <c r="Y21" i="2"/>
  <c r="AB20" i="2"/>
  <c r="AC20" i="2"/>
  <c r="Z20" i="2"/>
  <c r="AA20" i="2"/>
  <c r="X20" i="2"/>
  <c r="Y20" i="2"/>
  <c r="AB19" i="2"/>
  <c r="AC19" i="2"/>
  <c r="Z19" i="2"/>
  <c r="AA19" i="2"/>
  <c r="X19" i="2"/>
  <c r="Y19" i="2"/>
  <c r="AB18" i="2"/>
  <c r="AC18" i="2"/>
  <c r="Z18" i="2"/>
  <c r="AA18" i="2"/>
  <c r="X18" i="2"/>
  <c r="Y18" i="2"/>
  <c r="AB17" i="2"/>
  <c r="AC17" i="2"/>
  <c r="Z17" i="2"/>
  <c r="AA17" i="2"/>
  <c r="X17" i="2"/>
  <c r="Y17" i="2"/>
  <c r="AB16" i="2"/>
  <c r="AC16" i="2"/>
  <c r="Z16" i="2"/>
  <c r="AA16" i="2"/>
  <c r="X16" i="2"/>
  <c r="Y16" i="2"/>
  <c r="AB15" i="2"/>
  <c r="AC15" i="2"/>
  <c r="Z15" i="2"/>
  <c r="AA15" i="2"/>
  <c r="X15" i="2"/>
  <c r="Y15" i="2"/>
  <c r="AB14" i="2"/>
  <c r="AC14" i="2"/>
  <c r="Z14" i="2"/>
  <c r="AA14" i="2"/>
  <c r="X14" i="2"/>
  <c r="Y14" i="2"/>
  <c r="AB13" i="2"/>
  <c r="AC13" i="2"/>
  <c r="Z13" i="2"/>
  <c r="AA13" i="2"/>
  <c r="X13" i="2"/>
  <c r="Y13" i="2"/>
  <c r="AB12" i="2"/>
  <c r="Z12" i="2"/>
  <c r="AC12" i="2"/>
  <c r="AA12" i="2"/>
  <c r="X12" i="2"/>
  <c r="AC56" i="1"/>
  <c r="AD56" i="1"/>
  <c r="AC55" i="1"/>
  <c r="AD55" i="1"/>
  <c r="AC54" i="1"/>
  <c r="AD54" i="1"/>
  <c r="AC53" i="1"/>
  <c r="AD53" i="1"/>
  <c r="AC52" i="1"/>
  <c r="AD52" i="1"/>
  <c r="AC51" i="1"/>
  <c r="AD51" i="1"/>
  <c r="AC50" i="1"/>
  <c r="AD50" i="1"/>
  <c r="AC49" i="1"/>
  <c r="AD49" i="1"/>
  <c r="AC48" i="1"/>
  <c r="AD48" i="1"/>
  <c r="AC47" i="1"/>
  <c r="AD47" i="1"/>
  <c r="AC46" i="1"/>
  <c r="AD46" i="1"/>
  <c r="AC45" i="1"/>
  <c r="AD45" i="1"/>
  <c r="AC44" i="1"/>
  <c r="AD44" i="1"/>
  <c r="AC43" i="1"/>
  <c r="AD43" i="1"/>
  <c r="AC42" i="1"/>
  <c r="AD42" i="1"/>
  <c r="AC41" i="1"/>
  <c r="AD41" i="1"/>
  <c r="AC40" i="1"/>
  <c r="AD40" i="1"/>
  <c r="AC39" i="1"/>
  <c r="AD39" i="1"/>
  <c r="AC38" i="1"/>
  <c r="AD38" i="1"/>
  <c r="AC37" i="1"/>
  <c r="AD37" i="1"/>
  <c r="AC36" i="1"/>
  <c r="AD36" i="1"/>
  <c r="AC35" i="1"/>
  <c r="AD35" i="1"/>
  <c r="AC34" i="1"/>
  <c r="AD34" i="1"/>
  <c r="AC33" i="1"/>
  <c r="AD33" i="1"/>
  <c r="AC32" i="1"/>
  <c r="AD32" i="1"/>
  <c r="AC31" i="1"/>
  <c r="AD31" i="1"/>
  <c r="AC30" i="1"/>
  <c r="AD30" i="1"/>
  <c r="AC29" i="1"/>
  <c r="AD29" i="1"/>
  <c r="AC28" i="1"/>
  <c r="AD28" i="1"/>
  <c r="AC27" i="1"/>
  <c r="AD27" i="1"/>
  <c r="AC26" i="1"/>
  <c r="AD26" i="1"/>
  <c r="AC25" i="1"/>
  <c r="AD25" i="1"/>
  <c r="AC24" i="1"/>
  <c r="AD24" i="1"/>
  <c r="AC23" i="1"/>
  <c r="AD23" i="1"/>
  <c r="AC22" i="1"/>
  <c r="AD22" i="1"/>
  <c r="AC21" i="1"/>
  <c r="AD21" i="1"/>
  <c r="AC20" i="1"/>
  <c r="AD20" i="1"/>
  <c r="AC19" i="1"/>
  <c r="AD19" i="1"/>
  <c r="AC18" i="1"/>
  <c r="AD18" i="1"/>
  <c r="AC17" i="1"/>
  <c r="AD17" i="1"/>
  <c r="AC16" i="1"/>
  <c r="AD16" i="1"/>
  <c r="AC15" i="1"/>
  <c r="AD15" i="1"/>
  <c r="AC14" i="1"/>
  <c r="AD14" i="1"/>
  <c r="AC13" i="1"/>
  <c r="AD13" i="1"/>
  <c r="AC12" i="1"/>
  <c r="AD12" i="1"/>
  <c r="T12" i="2"/>
  <c r="T32" i="2"/>
  <c r="D33" i="3"/>
  <c r="S12" i="2"/>
  <c r="S32" i="2"/>
  <c r="D32" i="3"/>
  <c r="D29" i="3"/>
  <c r="D34" i="3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AA12" i="1"/>
  <c r="AB12" i="1"/>
  <c r="K12" i="1"/>
  <c r="AA13" i="1"/>
  <c r="AB13" i="1"/>
  <c r="K13" i="1"/>
  <c r="AA14" i="1"/>
  <c r="AB14" i="1"/>
  <c r="K14" i="1"/>
  <c r="AA15" i="1"/>
  <c r="AB15" i="1"/>
  <c r="K15" i="1"/>
  <c r="AA16" i="1"/>
  <c r="AB16" i="1"/>
  <c r="K16" i="1"/>
  <c r="AA17" i="1"/>
  <c r="AB17" i="1"/>
  <c r="K17" i="1"/>
  <c r="AA18" i="1"/>
  <c r="AB18" i="1"/>
  <c r="K18" i="1"/>
  <c r="AA19" i="1"/>
  <c r="AB19" i="1"/>
  <c r="K19" i="1"/>
  <c r="AA20" i="1"/>
  <c r="AB20" i="1"/>
  <c r="K20" i="1"/>
  <c r="AA21" i="1"/>
  <c r="AB21" i="1"/>
  <c r="K21" i="1"/>
  <c r="AA22" i="1"/>
  <c r="AB22" i="1"/>
  <c r="K22" i="1"/>
  <c r="AA23" i="1"/>
  <c r="AB23" i="1"/>
  <c r="K23" i="1"/>
  <c r="AA24" i="1"/>
  <c r="AB24" i="1"/>
  <c r="K24" i="1"/>
  <c r="AA25" i="1"/>
  <c r="AB25" i="1"/>
  <c r="K25" i="1"/>
  <c r="AA26" i="1"/>
  <c r="AB26" i="1"/>
  <c r="K26" i="1"/>
  <c r="AA27" i="1"/>
  <c r="AB27" i="1"/>
  <c r="K27" i="1"/>
  <c r="AA28" i="1"/>
  <c r="AB28" i="1"/>
  <c r="K28" i="1"/>
  <c r="AA29" i="1"/>
  <c r="AB29" i="1"/>
  <c r="K29" i="1"/>
  <c r="AA30" i="1"/>
  <c r="AB30" i="1"/>
  <c r="K30" i="1"/>
  <c r="AA31" i="1"/>
  <c r="AB31" i="1"/>
  <c r="K31" i="1"/>
  <c r="AA32" i="1"/>
  <c r="AB32" i="1"/>
  <c r="K32" i="1"/>
  <c r="AA33" i="1"/>
  <c r="AB33" i="1"/>
  <c r="K33" i="1"/>
  <c r="AA34" i="1"/>
  <c r="AB34" i="1"/>
  <c r="K34" i="1"/>
  <c r="AA35" i="1"/>
  <c r="AB35" i="1"/>
  <c r="K35" i="1"/>
  <c r="AA36" i="1"/>
  <c r="AB36" i="1"/>
  <c r="K36" i="1"/>
  <c r="AA37" i="1"/>
  <c r="AB37" i="1"/>
  <c r="K37" i="1"/>
  <c r="AA38" i="1"/>
  <c r="AB38" i="1"/>
  <c r="K38" i="1"/>
  <c r="AA39" i="1"/>
  <c r="AB39" i="1"/>
  <c r="K39" i="1"/>
  <c r="AA40" i="1"/>
  <c r="AB40" i="1"/>
  <c r="K40" i="1"/>
  <c r="AA41" i="1"/>
  <c r="AB41" i="1"/>
  <c r="K41" i="1"/>
  <c r="AA42" i="1"/>
  <c r="AB42" i="1"/>
  <c r="K42" i="1"/>
  <c r="AA43" i="1"/>
  <c r="AB43" i="1"/>
  <c r="K43" i="1"/>
  <c r="AA44" i="1"/>
  <c r="AB44" i="1"/>
  <c r="K44" i="1"/>
  <c r="AA45" i="1"/>
  <c r="AB45" i="1"/>
  <c r="K45" i="1"/>
  <c r="AA46" i="1"/>
  <c r="AB46" i="1"/>
  <c r="K46" i="1"/>
  <c r="AA47" i="1"/>
  <c r="AB47" i="1"/>
  <c r="K47" i="1"/>
  <c r="AA48" i="1"/>
  <c r="AB48" i="1"/>
  <c r="K48" i="1"/>
  <c r="AA49" i="1"/>
  <c r="AB49" i="1"/>
  <c r="K49" i="1"/>
  <c r="AA50" i="1"/>
  <c r="AB50" i="1"/>
  <c r="K50" i="1"/>
  <c r="AA51" i="1"/>
  <c r="AB51" i="1"/>
  <c r="K51" i="1"/>
  <c r="K57" i="1"/>
  <c r="U12" i="2"/>
  <c r="U32" i="2"/>
  <c r="D35" i="3"/>
  <c r="J57" i="1"/>
  <c r="D31" i="3"/>
  <c r="I57" i="1"/>
  <c r="D30" i="3"/>
  <c r="C11" i="3"/>
  <c r="AM83" i="2"/>
  <c r="AL83" i="2"/>
  <c r="AM82" i="2"/>
  <c r="AL82" i="2"/>
  <c r="AM81" i="2"/>
  <c r="AL81" i="2"/>
  <c r="AM80" i="2"/>
  <c r="AL80" i="2"/>
  <c r="AM79" i="2"/>
  <c r="AL79" i="2"/>
  <c r="AM78" i="2"/>
  <c r="AL78" i="2"/>
  <c r="AM77" i="2"/>
  <c r="AL77" i="2"/>
  <c r="AM76" i="2"/>
  <c r="AL76" i="2"/>
  <c r="AM75" i="2"/>
  <c r="AL75" i="2"/>
  <c r="AM74" i="2"/>
  <c r="AL74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L12" i="2"/>
  <c r="F12" i="2"/>
  <c r="H12" i="2"/>
  <c r="G12" i="2"/>
  <c r="E12" i="2"/>
  <c r="Y12" i="2"/>
  <c r="X9" i="2"/>
  <c r="Y9" i="2"/>
  <c r="E9" i="2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60" i="1"/>
  <c r="AA60" i="1"/>
  <c r="AB59" i="1"/>
  <c r="AA59" i="1"/>
  <c r="AB58" i="1"/>
  <c r="AA58" i="1"/>
  <c r="AB57" i="1"/>
  <c r="AA57" i="1"/>
  <c r="AB56" i="1"/>
  <c r="AA56" i="1"/>
  <c r="R56" i="1"/>
  <c r="S56" i="1"/>
  <c r="P56" i="1"/>
  <c r="Q56" i="1"/>
  <c r="N56" i="1"/>
  <c r="O56" i="1"/>
  <c r="K56" i="1"/>
  <c r="AB55" i="1"/>
  <c r="AA55" i="1"/>
  <c r="R55" i="1"/>
  <c r="S55" i="1"/>
  <c r="P55" i="1"/>
  <c r="Q55" i="1"/>
  <c r="N55" i="1"/>
  <c r="O55" i="1"/>
  <c r="K55" i="1"/>
  <c r="AB54" i="1"/>
  <c r="AA54" i="1"/>
  <c r="R54" i="1"/>
  <c r="S54" i="1"/>
  <c r="P54" i="1"/>
  <c r="Q54" i="1"/>
  <c r="N54" i="1"/>
  <c r="O54" i="1"/>
  <c r="K54" i="1"/>
  <c r="AB53" i="1"/>
  <c r="AA53" i="1"/>
  <c r="R53" i="1"/>
  <c r="S53" i="1"/>
  <c r="P53" i="1"/>
  <c r="Q53" i="1"/>
  <c r="N53" i="1"/>
  <c r="O53" i="1"/>
  <c r="K53" i="1"/>
  <c r="AB52" i="1"/>
  <c r="AA52" i="1"/>
  <c r="R52" i="1"/>
  <c r="S52" i="1"/>
  <c r="P52" i="1"/>
  <c r="Q52" i="1"/>
  <c r="N52" i="1"/>
  <c r="O52" i="1"/>
  <c r="K52" i="1"/>
  <c r="R51" i="1"/>
  <c r="S51" i="1"/>
  <c r="P51" i="1"/>
  <c r="Q51" i="1"/>
  <c r="N51" i="1"/>
  <c r="O51" i="1"/>
  <c r="R50" i="1"/>
  <c r="S50" i="1"/>
  <c r="P50" i="1"/>
  <c r="Q50" i="1"/>
  <c r="N50" i="1"/>
  <c r="O50" i="1"/>
  <c r="R49" i="1"/>
  <c r="S49" i="1"/>
  <c r="P49" i="1"/>
  <c r="Q49" i="1"/>
  <c r="N49" i="1"/>
  <c r="O49" i="1"/>
  <c r="R48" i="1"/>
  <c r="S48" i="1"/>
  <c r="P48" i="1"/>
  <c r="Q48" i="1"/>
  <c r="N48" i="1"/>
  <c r="O48" i="1"/>
  <c r="R47" i="1"/>
  <c r="S47" i="1"/>
  <c r="P47" i="1"/>
  <c r="Q47" i="1"/>
  <c r="N47" i="1"/>
  <c r="O47" i="1"/>
  <c r="R46" i="1"/>
  <c r="S46" i="1"/>
  <c r="P46" i="1"/>
  <c r="Q46" i="1"/>
  <c r="N46" i="1"/>
  <c r="O46" i="1"/>
  <c r="R45" i="1"/>
  <c r="S45" i="1"/>
  <c r="P45" i="1"/>
  <c r="Q45" i="1"/>
  <c r="N45" i="1"/>
  <c r="O45" i="1"/>
  <c r="R44" i="1"/>
  <c r="S44" i="1"/>
  <c r="P44" i="1"/>
  <c r="Q44" i="1"/>
  <c r="N44" i="1"/>
  <c r="O44" i="1"/>
  <c r="R43" i="1"/>
  <c r="S43" i="1"/>
  <c r="P43" i="1"/>
  <c r="Q43" i="1"/>
  <c r="N43" i="1"/>
  <c r="O43" i="1"/>
  <c r="R42" i="1"/>
  <c r="S42" i="1"/>
  <c r="P42" i="1"/>
  <c r="Q42" i="1"/>
  <c r="N42" i="1"/>
  <c r="O42" i="1"/>
  <c r="R41" i="1"/>
  <c r="S41" i="1"/>
  <c r="P41" i="1"/>
  <c r="Q41" i="1"/>
  <c r="N41" i="1"/>
  <c r="O41" i="1"/>
  <c r="R40" i="1"/>
  <c r="S40" i="1"/>
  <c r="P40" i="1"/>
  <c r="Q40" i="1"/>
  <c r="N40" i="1"/>
  <c r="O40" i="1"/>
  <c r="R39" i="1"/>
  <c r="S39" i="1"/>
  <c r="P39" i="1"/>
  <c r="Q39" i="1"/>
  <c r="N39" i="1"/>
  <c r="O39" i="1"/>
  <c r="R38" i="1"/>
  <c r="S38" i="1"/>
  <c r="P38" i="1"/>
  <c r="Q38" i="1"/>
  <c r="N38" i="1"/>
  <c r="O38" i="1"/>
  <c r="R37" i="1"/>
  <c r="S37" i="1"/>
  <c r="P37" i="1"/>
  <c r="Q37" i="1"/>
  <c r="N37" i="1"/>
  <c r="O37" i="1"/>
  <c r="R36" i="1"/>
  <c r="S36" i="1"/>
  <c r="P36" i="1"/>
  <c r="Q36" i="1"/>
  <c r="N36" i="1"/>
  <c r="O36" i="1"/>
  <c r="R35" i="1"/>
  <c r="S35" i="1"/>
  <c r="P35" i="1"/>
  <c r="Q35" i="1"/>
  <c r="N35" i="1"/>
  <c r="O35" i="1"/>
  <c r="R34" i="1"/>
  <c r="S34" i="1"/>
  <c r="P34" i="1"/>
  <c r="Q34" i="1"/>
  <c r="N34" i="1"/>
  <c r="O34" i="1"/>
  <c r="R33" i="1"/>
  <c r="S33" i="1"/>
  <c r="P33" i="1"/>
  <c r="Q33" i="1"/>
  <c r="N33" i="1"/>
  <c r="O33" i="1"/>
  <c r="R32" i="1"/>
  <c r="S32" i="1"/>
  <c r="P32" i="1"/>
  <c r="Q32" i="1"/>
  <c r="N32" i="1"/>
  <c r="O32" i="1"/>
  <c r="R31" i="1"/>
  <c r="S31" i="1"/>
  <c r="P31" i="1"/>
  <c r="Q31" i="1"/>
  <c r="N31" i="1"/>
  <c r="O31" i="1"/>
  <c r="R30" i="1"/>
  <c r="S30" i="1"/>
  <c r="P30" i="1"/>
  <c r="Q30" i="1"/>
  <c r="N30" i="1"/>
  <c r="O30" i="1"/>
  <c r="R29" i="1"/>
  <c r="S29" i="1"/>
  <c r="P29" i="1"/>
  <c r="Q29" i="1"/>
  <c r="N29" i="1"/>
  <c r="O29" i="1"/>
  <c r="R28" i="1"/>
  <c r="S28" i="1"/>
  <c r="P28" i="1"/>
  <c r="Q28" i="1"/>
  <c r="N28" i="1"/>
  <c r="O28" i="1"/>
  <c r="R27" i="1"/>
  <c r="S27" i="1"/>
  <c r="P27" i="1"/>
  <c r="Q27" i="1"/>
  <c r="N27" i="1"/>
  <c r="O27" i="1"/>
  <c r="R26" i="1"/>
  <c r="S26" i="1"/>
  <c r="P26" i="1"/>
  <c r="Q26" i="1"/>
  <c r="N26" i="1"/>
  <c r="O26" i="1"/>
  <c r="R25" i="1"/>
  <c r="S25" i="1"/>
  <c r="P25" i="1"/>
  <c r="Q25" i="1"/>
  <c r="N25" i="1"/>
  <c r="O25" i="1"/>
  <c r="R24" i="1"/>
  <c r="S24" i="1"/>
  <c r="P24" i="1"/>
  <c r="Q24" i="1"/>
  <c r="N24" i="1"/>
  <c r="O24" i="1"/>
  <c r="R23" i="1"/>
  <c r="S23" i="1"/>
  <c r="P23" i="1"/>
  <c r="Q23" i="1"/>
  <c r="N23" i="1"/>
  <c r="O23" i="1"/>
  <c r="R22" i="1"/>
  <c r="S22" i="1"/>
  <c r="P22" i="1"/>
  <c r="Q22" i="1"/>
  <c r="N22" i="1"/>
  <c r="O22" i="1"/>
  <c r="R21" i="1"/>
  <c r="S21" i="1"/>
  <c r="P21" i="1"/>
  <c r="Q21" i="1"/>
  <c r="N21" i="1"/>
  <c r="O21" i="1"/>
  <c r="R20" i="1"/>
  <c r="S20" i="1"/>
  <c r="P20" i="1"/>
  <c r="Q20" i="1"/>
  <c r="N20" i="1"/>
  <c r="O20" i="1"/>
  <c r="R19" i="1"/>
  <c r="S19" i="1"/>
  <c r="P19" i="1"/>
  <c r="Q19" i="1"/>
  <c r="N19" i="1"/>
  <c r="O19" i="1"/>
  <c r="R18" i="1"/>
  <c r="S18" i="1"/>
  <c r="P18" i="1"/>
  <c r="Q18" i="1"/>
  <c r="N18" i="1"/>
  <c r="O18" i="1"/>
  <c r="R17" i="1"/>
  <c r="S17" i="1"/>
  <c r="P17" i="1"/>
  <c r="Q17" i="1"/>
  <c r="N17" i="1"/>
  <c r="O17" i="1"/>
  <c r="R16" i="1"/>
  <c r="S16" i="1"/>
  <c r="P16" i="1"/>
  <c r="Q16" i="1"/>
  <c r="N16" i="1"/>
  <c r="O16" i="1"/>
  <c r="R15" i="1"/>
  <c r="S15" i="1"/>
  <c r="P15" i="1"/>
  <c r="Q15" i="1"/>
  <c r="N15" i="1"/>
  <c r="O15" i="1"/>
  <c r="R14" i="1"/>
  <c r="S14" i="1"/>
  <c r="P14" i="1"/>
  <c r="Q14" i="1"/>
  <c r="N14" i="1"/>
  <c r="O14" i="1"/>
  <c r="R13" i="1"/>
  <c r="S13" i="1"/>
  <c r="P13" i="1"/>
  <c r="Q13" i="1"/>
  <c r="N13" i="1"/>
  <c r="O13" i="1"/>
  <c r="R12" i="1"/>
  <c r="S12" i="1"/>
  <c r="P12" i="1"/>
  <c r="Q12" i="1"/>
  <c r="O12" i="1"/>
  <c r="N9" i="1"/>
  <c r="O9" i="1"/>
</calcChain>
</file>

<file path=xl/sharedStrings.xml><?xml version="1.0" encoding="utf-8"?>
<sst xmlns="http://schemas.openxmlformats.org/spreadsheetml/2006/main" count="142" uniqueCount="64">
  <si>
    <t>Inscriptions Championnat Genevois de Karaté</t>
  </si>
  <si>
    <t>Dimanche 2 Decembre 2018</t>
  </si>
  <si>
    <t>à renvoyer à</t>
  </si>
  <si>
    <t>championnat.genevois@kc-meyrin.ch</t>
  </si>
  <si>
    <t>avant le 22/11/18</t>
  </si>
  <si>
    <t>Nom du Club</t>
  </si>
  <si>
    <t>Nom Prénom</t>
  </si>
  <si>
    <t>Date de
naissance</t>
  </si>
  <si>
    <t>Catégorie d'âge</t>
  </si>
  <si>
    <t>Sexe</t>
  </si>
  <si>
    <t>Poids</t>
  </si>
  <si>
    <t>Ceinture</t>
  </si>
  <si>
    <t>Kata</t>
  </si>
  <si>
    <t>Kumité</t>
  </si>
  <si>
    <t>Prix</t>
  </si>
  <si>
    <t>Date</t>
  </si>
  <si>
    <t>x</t>
  </si>
  <si>
    <t>M</t>
  </si>
  <si>
    <t>blanche-jaune</t>
  </si>
  <si>
    <t>non</t>
  </si>
  <si>
    <t>U8</t>
  </si>
  <si>
    <t>F</t>
  </si>
  <si>
    <t>jaune</t>
  </si>
  <si>
    <t>oui</t>
  </si>
  <si>
    <t>U10</t>
  </si>
  <si>
    <t>jaune-orange</t>
  </si>
  <si>
    <t>U12</t>
  </si>
  <si>
    <t>orange</t>
  </si>
  <si>
    <t>U14</t>
  </si>
  <si>
    <t>orange-verte</t>
  </si>
  <si>
    <t>U16</t>
  </si>
  <si>
    <t>verte</t>
  </si>
  <si>
    <t>U18</t>
  </si>
  <si>
    <t>verte-bleue</t>
  </si>
  <si>
    <t>+18</t>
  </si>
  <si>
    <t>bleue</t>
  </si>
  <si>
    <t>bleue-marron</t>
  </si>
  <si>
    <t>marron</t>
  </si>
  <si>
    <t>noire</t>
  </si>
  <si>
    <t>ab</t>
  </si>
  <si>
    <t>Equipe</t>
  </si>
  <si>
    <t>Kata - Mixte - Espoirs/Elites - U8/10/12</t>
  </si>
  <si>
    <t>Kata - Mixte - Espoirs/Elites - U14/16</t>
  </si>
  <si>
    <t>Kata - Mixte - Espoirs/Elites - U18/+18</t>
  </si>
  <si>
    <t>Kumité - Garçons - Elites - U8+U10+U12</t>
  </si>
  <si>
    <t>Kumité - Filles - Elites - U8+U10+U12</t>
  </si>
  <si>
    <t>Kumité - Garçons - Elites - U14+U16+U18</t>
  </si>
  <si>
    <t>Kumité - Filles - Elites - U14+U16+U18</t>
  </si>
  <si>
    <r>
      <rPr>
        <b/>
        <sz val="11"/>
        <color rgb="FFFFFFFF"/>
        <rFont val="Calibri"/>
        <family val="2"/>
        <charset val="1"/>
      </rPr>
      <t>Nom du club</t>
    </r>
    <r>
      <rPr>
        <sz val="14"/>
        <rFont val="Calibri"/>
        <family val="2"/>
        <charset val="1"/>
      </rPr>
      <t xml:space="preserve"> :</t>
    </r>
  </si>
  <si>
    <r>
      <rPr>
        <b/>
        <sz val="11"/>
        <color rgb="FFFFFFFF"/>
        <rFont val="Calibri"/>
        <family val="2"/>
        <charset val="1"/>
      </rPr>
      <t>Nom du responsable</t>
    </r>
    <r>
      <rPr>
        <sz val="14"/>
        <rFont val="Calibri"/>
        <family val="2"/>
        <charset val="1"/>
      </rPr>
      <t xml:space="preserve"> :</t>
    </r>
  </si>
  <si>
    <r>
      <rPr>
        <b/>
        <sz val="11"/>
        <color rgb="FFFFFFFF"/>
        <rFont val="Calibri"/>
        <family val="2"/>
        <charset val="1"/>
      </rPr>
      <t>Téléphone</t>
    </r>
    <r>
      <rPr>
        <sz val="14"/>
        <rFont val="Calibri"/>
        <family val="2"/>
        <charset val="1"/>
      </rPr>
      <t xml:space="preserve"> : </t>
    </r>
  </si>
  <si>
    <r>
      <rPr>
        <b/>
        <sz val="11"/>
        <color rgb="FFFFFFFF"/>
        <rFont val="Calibri"/>
        <family val="2"/>
        <charset val="1"/>
      </rPr>
      <t>Arbitres</t>
    </r>
    <r>
      <rPr>
        <sz val="14"/>
        <rFont val="Calibri"/>
        <family val="2"/>
        <charset val="1"/>
      </rPr>
      <t xml:space="preserve"> :</t>
    </r>
  </si>
  <si>
    <t xml:space="preserve">Nombre d'arbitres : </t>
  </si>
  <si>
    <t xml:space="preserve">Compétiteurs kata : </t>
  </si>
  <si>
    <t>Compétiteurs kumite :</t>
  </si>
  <si>
    <t>Amende pour absence d'arbitre :</t>
  </si>
  <si>
    <t>Total dû (à payer sur place) :</t>
  </si>
  <si>
    <t xml:space="preserve">Equipes kata : </t>
  </si>
  <si>
    <t>Equipes kumite :</t>
  </si>
  <si>
    <t>Ceint.</t>
  </si>
  <si>
    <t>T1</t>
  </si>
  <si>
    <t>T2</t>
  </si>
  <si>
    <t>T3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</si>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</sst>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\-_ ;_ * \-#,##0.00_ ;_ * \-??_ ;_ @_ "/>
    <numFmt numFmtId="165" formatCode="dd/mm/yyyy;@"/>
    <numFmt numFmtId="166" formatCode="_ [$fr.-100C]\ * #,##0.00_ ;_ [$fr.-100C]\ * \-#,##0.00_ ;_ [$fr.-100C]\ * \-??_ ;_ @_ "/>
  </numFmts>
  <fonts count="57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11"/>
      <name val="Arial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charset val="1"/>
    </font>
    <font>
      <sz val="11"/>
      <name val="Calibri"/>
      <family val="2"/>
      <charset val="1"/>
    </font>
    <font>
      <sz val="12"/>
      <color rgb="FFFFFFFF"/>
      <name val="Calibri"/>
      <family val="2"/>
      <charset val="1"/>
    </font>
    <font>
      <u/>
      <sz val="11"/>
      <color rgb="FF0000D4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name val="Calibri"/>
      <family val="2"/>
      <charset val="1"/>
    </font>
    <font>
      <b/>
      <sz val="12"/>
      <name val="Calibri"/>
      <charset val="1"/>
    </font>
    <font>
      <b/>
      <u/>
      <sz val="11"/>
      <color rgb="FF008080"/>
      <name val="Calibri"/>
      <family val="2"/>
      <charset val="1"/>
    </font>
    <font>
      <i/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color rgb="FF000000"/>
      <name val="Arial Unicode MS"/>
      <family val="2"/>
      <charset val="1"/>
    </font>
    <font>
      <sz val="10"/>
      <name val="Arial Unicode MS"/>
      <family val="2"/>
      <charset val="1"/>
    </font>
    <font>
      <sz val="16"/>
      <color rgb="FF000000"/>
      <name val="Calibri"/>
      <family val="2"/>
      <charset val="1"/>
    </font>
    <font>
      <u/>
      <sz val="12"/>
      <color rgb="FF0000D4"/>
      <name val="Calibri"/>
      <family val="2"/>
      <charset val="1"/>
    </font>
    <font>
      <sz val="16"/>
      <name val="Arial"/>
      <family val="2"/>
      <charset val="1"/>
    </font>
    <font>
      <b/>
      <u/>
      <sz val="16"/>
      <color rgb="FF0000D4"/>
      <name val="Calibri"/>
      <family val="2"/>
      <charset val="1"/>
    </font>
    <font>
      <sz val="14"/>
      <name val="Calibri"/>
      <family val="2"/>
      <charset val="1"/>
    </font>
    <font>
      <b/>
      <sz val="14"/>
      <name val="Calibri"/>
      <family val="2"/>
      <charset val="1"/>
    </font>
    <font>
      <u/>
      <sz val="14"/>
      <name val="Calibri"/>
      <family val="2"/>
      <charset val="1"/>
    </font>
    <font>
      <b/>
      <u/>
      <sz val="16"/>
      <name val="Calibri"/>
      <family val="2"/>
      <charset val="1"/>
    </font>
    <font>
      <u/>
      <sz val="11"/>
      <color theme="11"/>
      <name val="Calibri"/>
      <family val="2"/>
      <charset val="1"/>
    </font>
    <font>
      <sz val="11"/>
      <color theme="0"/>
      <name val="Calibri"/>
    </font>
    <font>
      <sz val="16"/>
      <color theme="0"/>
      <name val="Calibri"/>
    </font>
    <font>
      <sz val="12"/>
      <color theme="0"/>
      <name val="Calibri"/>
    </font>
    <font>
      <sz val="11"/>
      <color rgb="FFFF0000"/>
      <name val="Calibri"/>
    </font>
    <font>
      <b/>
      <sz val="16"/>
      <color rgb="FFFF0000"/>
      <name val="Calibri"/>
    </font>
    <font>
      <sz val="12"/>
      <color rgb="FFFF0000"/>
      <name val="Calibri"/>
    </font>
    <font>
      <u/>
      <sz val="12"/>
      <color rgb="FFFF0000"/>
      <name val="Calibri"/>
    </font>
    <font>
      <sz val="10"/>
      <color rgb="FFFF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</font>
    <font>
      <sz val="12"/>
      <color rgb="FFFF0000"/>
      <name val="Calibri"/>
      <family val="2"/>
    </font>
    <font>
      <u/>
      <sz val="12"/>
      <color rgb="FFFF0000"/>
      <name val="Calibri"/>
      <family val="2"/>
    </font>
    <font>
      <sz val="10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sz val="16"/>
      <color theme="0"/>
      <name val="Calibri"/>
      <family val="2"/>
    </font>
    <font>
      <sz val="12"/>
      <color theme="0"/>
      <name val="Calibri"/>
      <family val="2"/>
    </font>
    <font>
      <u/>
      <sz val="12"/>
      <color theme="0"/>
      <name val="Calibri"/>
      <family val="2"/>
    </font>
    <font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808080"/>
        <bgColor rgb="FF969696"/>
      </patternFill>
    </fill>
    <fill>
      <patternFill patternType="solid">
        <fgColor rgb="FFFDEADA"/>
        <bgColor rgb="FFFFFFFF"/>
      </patternFill>
    </fill>
    <fill>
      <patternFill patternType="solid">
        <fgColor rgb="FFFAC090"/>
        <bgColor rgb="FFFFCC99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FAC09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 applyBorder="0" applyProtection="0"/>
    <xf numFmtId="0" fontId="4" fillId="0" borderId="0"/>
    <xf numFmtId="0" fontId="4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3" fillId="0" borderId="0" xfId="0" applyFont="1" applyProtection="1"/>
    <xf numFmtId="0" fontId="5" fillId="0" borderId="0" xfId="2" applyFont="1" applyProtection="1"/>
    <xf numFmtId="0" fontId="7" fillId="0" borderId="0" xfId="2" applyFont="1" applyProtection="1"/>
    <xf numFmtId="0" fontId="8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/>
    </xf>
    <xf numFmtId="0" fontId="10" fillId="0" borderId="0" xfId="0" applyFont="1" applyProtection="1"/>
    <xf numFmtId="0" fontId="8" fillId="0" borderId="0" xfId="2" applyFont="1" applyProtection="1"/>
    <xf numFmtId="0" fontId="8" fillId="0" borderId="0" xfId="2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9" fillId="0" borderId="0" xfId="2" applyFont="1" applyProtection="1"/>
    <xf numFmtId="0" fontId="13" fillId="3" borderId="1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vertical="center"/>
    </xf>
    <xf numFmtId="0" fontId="15" fillId="0" borderId="0" xfId="2" applyFont="1" applyAlignment="1" applyProtection="1">
      <alignment vertical="center"/>
    </xf>
    <xf numFmtId="0" fontId="15" fillId="0" borderId="3" xfId="2" applyFont="1" applyBorder="1" applyAlignment="1" applyProtection="1">
      <alignment horizontal="left" vertical="center"/>
    </xf>
    <xf numFmtId="0" fontId="16" fillId="0" borderId="3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3" fillId="3" borderId="2" xfId="2" applyFont="1" applyFill="1" applyBorder="1" applyAlignment="1" applyProtection="1">
      <alignment horizontal="center" vertical="center"/>
    </xf>
    <xf numFmtId="0" fontId="13" fillId="3" borderId="2" xfId="2" applyFont="1" applyFill="1" applyBorder="1" applyAlignment="1" applyProtection="1">
      <alignment horizontal="center" vertical="center" wrapText="1"/>
    </xf>
    <xf numFmtId="0" fontId="13" fillId="3" borderId="4" xfId="2" applyFont="1" applyFill="1" applyBorder="1" applyAlignment="1" applyProtection="1">
      <alignment horizontal="center" vertical="center"/>
    </xf>
    <xf numFmtId="0" fontId="13" fillId="3" borderId="5" xfId="2" applyFont="1" applyFill="1" applyBorder="1" applyAlignment="1" applyProtection="1">
      <alignment horizontal="center" vertical="center" wrapText="1"/>
    </xf>
    <xf numFmtId="0" fontId="13" fillId="3" borderId="6" xfId="2" applyFont="1" applyFill="1" applyBorder="1" applyAlignment="1" applyProtection="1">
      <alignment horizontal="center" vertical="center" wrapText="1"/>
    </xf>
    <xf numFmtId="0" fontId="13" fillId="3" borderId="7" xfId="2" applyFont="1" applyFill="1" applyBorder="1" applyAlignment="1" applyProtection="1">
      <alignment horizontal="center" vertical="center" wrapText="1"/>
    </xf>
    <xf numFmtId="0" fontId="17" fillId="3" borderId="2" xfId="2" applyFont="1" applyFill="1" applyBorder="1" applyAlignment="1" applyProtection="1">
      <alignment horizontal="center" vertical="center"/>
    </xf>
    <xf numFmtId="0" fontId="7" fillId="4" borderId="2" xfId="2" applyFont="1" applyFill="1" applyBorder="1" applyAlignment="1" applyProtection="1">
      <alignment horizontal="left" vertical="center"/>
      <protection locked="0"/>
    </xf>
    <xf numFmtId="165" fontId="7" fillId="4" borderId="2" xfId="2" applyNumberFormat="1" applyFont="1" applyFill="1" applyBorder="1" applyAlignment="1" applyProtection="1">
      <alignment horizontal="center" vertical="center"/>
      <protection locked="0"/>
    </xf>
    <xf numFmtId="0" fontId="7" fillId="5" borderId="2" xfId="2" applyFont="1" applyFill="1" applyBorder="1" applyAlignment="1" applyProtection="1">
      <alignment horizontal="center" vertical="center"/>
      <protection locked="0"/>
    </xf>
    <xf numFmtId="0" fontId="7" fillId="5" borderId="4" xfId="2" applyFont="1" applyFill="1" applyBorder="1" applyAlignment="1" applyProtection="1">
      <alignment horizontal="center" vertical="center"/>
      <protection locked="0"/>
    </xf>
    <xf numFmtId="0" fontId="7" fillId="5" borderId="5" xfId="2" applyFont="1" applyFill="1" applyBorder="1" applyAlignment="1" applyProtection="1">
      <alignment horizontal="center" vertical="center"/>
      <protection locked="0"/>
    </xf>
    <xf numFmtId="0" fontId="7" fillId="5" borderId="6" xfId="2" applyFont="1" applyFill="1" applyBorder="1" applyAlignment="1" applyProtection="1">
      <alignment horizontal="center" vertical="center"/>
      <protection locked="0"/>
    </xf>
    <xf numFmtId="164" fontId="7" fillId="3" borderId="7" xfId="2" applyNumberFormat="1" applyFont="1" applyFill="1" applyBorder="1" applyAlignment="1" applyProtection="1">
      <alignment horizontal="center" vertical="center"/>
    </xf>
    <xf numFmtId="0" fontId="7" fillId="0" borderId="0" xfId="2" applyFont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9" fillId="0" borderId="2" xfId="2" applyFont="1" applyBorder="1" applyAlignment="1" applyProtection="1">
      <alignment horizontal="center" vertical="center"/>
    </xf>
    <xf numFmtId="164" fontId="19" fillId="0" borderId="2" xfId="2" applyNumberFormat="1" applyFont="1" applyBorder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1" fillId="0" borderId="0" xfId="2" applyFont="1" applyAlignment="1" applyProtection="1">
      <alignment horizontal="center" vertical="center"/>
    </xf>
    <xf numFmtId="0" fontId="18" fillId="0" borderId="0" xfId="0" applyFont="1" applyProtection="1"/>
    <xf numFmtId="0" fontId="1" fillId="0" borderId="0" xfId="0" applyFont="1" applyAlignment="1" applyProtection="1">
      <alignment horizontal="center"/>
    </xf>
    <xf numFmtId="0" fontId="1" fillId="3" borderId="2" xfId="2" applyFont="1" applyFill="1" applyBorder="1" applyAlignment="1" applyProtection="1">
      <alignment horizontal="center" vertical="center"/>
    </xf>
    <xf numFmtId="0" fontId="7" fillId="5" borderId="2" xfId="2" applyFont="1" applyFill="1" applyBorder="1" applyAlignment="1" applyProtection="1">
      <alignment horizontal="left" vertical="center"/>
      <protection locked="0"/>
    </xf>
    <xf numFmtId="14" fontId="9" fillId="6" borderId="2" xfId="2" applyNumberFormat="1" applyFont="1" applyFill="1" applyBorder="1" applyAlignment="1" applyProtection="1">
      <alignment horizontal="center" vertical="center"/>
      <protection locked="0"/>
    </xf>
    <xf numFmtId="0" fontId="7" fillId="6" borderId="5" xfId="2" applyFont="1" applyFill="1" applyBorder="1" applyAlignment="1" applyProtection="1">
      <alignment horizontal="center" vertical="center"/>
    </xf>
    <xf numFmtId="0" fontId="7" fillId="6" borderId="6" xfId="2" applyFont="1" applyFill="1" applyBorder="1" applyAlignment="1" applyProtection="1">
      <alignment horizontal="center" vertical="center"/>
    </xf>
    <xf numFmtId="164" fontId="7" fillId="6" borderId="7" xfId="2" applyNumberFormat="1" applyFont="1" applyFill="1" applyBorder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4" fontId="9" fillId="0" borderId="0" xfId="2" applyNumberFormat="1" applyFont="1" applyAlignment="1" applyProtection="1">
      <alignment vertical="center"/>
    </xf>
    <xf numFmtId="0" fontId="22" fillId="0" borderId="0" xfId="0" applyFont="1" applyProtection="1"/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/>
    <xf numFmtId="0" fontId="23" fillId="0" borderId="0" xfId="1" applyFont="1" applyBorder="1" applyAlignment="1" applyProtection="1">
      <alignment horizontal="center" vertical="center"/>
    </xf>
    <xf numFmtId="0" fontId="22" fillId="0" borderId="0" xfId="0" applyFont="1" applyBorder="1" applyProtection="1"/>
    <xf numFmtId="0" fontId="24" fillId="0" borderId="0" xfId="2" applyFont="1" applyBorder="1" applyProtection="1"/>
    <xf numFmtId="0" fontId="25" fillId="0" borderId="0" xfId="2" applyFont="1" applyBorder="1" applyAlignment="1" applyProtection="1">
      <alignment horizontal="center" vertical="center"/>
    </xf>
    <xf numFmtId="0" fontId="27" fillId="0" borderId="0" xfId="2" applyFont="1" applyProtection="1"/>
    <xf numFmtId="0" fontId="5" fillId="0" borderId="0" xfId="2" applyFont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28" fillId="0" borderId="0" xfId="2" applyFont="1" applyAlignment="1" applyProtection="1">
      <alignment vertical="center"/>
    </xf>
    <xf numFmtId="0" fontId="26" fillId="0" borderId="3" xfId="2" applyFont="1" applyBorder="1" applyAlignment="1" applyProtection="1">
      <alignment horizontal="center" vertical="center"/>
    </xf>
    <xf numFmtId="0" fontId="26" fillId="0" borderId="0" xfId="2" applyFont="1" applyProtection="1"/>
    <xf numFmtId="0" fontId="6" fillId="0" borderId="0" xfId="2" applyFont="1" applyAlignment="1" applyProtection="1">
      <alignment vertical="center"/>
    </xf>
    <xf numFmtId="0" fontId="28" fillId="0" borderId="0" xfId="2" applyFont="1" applyBorder="1" applyAlignment="1" applyProtection="1">
      <alignment vertical="center"/>
    </xf>
    <xf numFmtId="0" fontId="26" fillId="0" borderId="0" xfId="2" applyFont="1" applyBorder="1" applyAlignment="1" applyProtection="1">
      <alignment horizontal="left" vertical="center"/>
    </xf>
    <xf numFmtId="0" fontId="26" fillId="0" borderId="0" xfId="2" applyFont="1" applyBorder="1" applyAlignment="1" applyProtection="1">
      <alignment horizontal="center" vertical="center"/>
    </xf>
    <xf numFmtId="0" fontId="29" fillId="0" borderId="0" xfId="2" applyFont="1" applyBorder="1" applyAlignment="1" applyProtection="1">
      <alignment vertical="center"/>
    </xf>
    <xf numFmtId="0" fontId="6" fillId="0" borderId="0" xfId="2" applyFont="1" applyProtection="1"/>
    <xf numFmtId="0" fontId="9" fillId="0" borderId="2" xfId="2" applyFont="1" applyBorder="1" applyAlignment="1" applyProtection="1">
      <alignment vertical="center"/>
    </xf>
    <xf numFmtId="0" fontId="19" fillId="0" borderId="2" xfId="2" applyFont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horizontal="center" vertical="center"/>
    </xf>
    <xf numFmtId="166" fontId="19" fillId="7" borderId="2" xfId="2" applyNumberFormat="1" applyFont="1" applyFill="1" applyBorder="1" applyAlignment="1" applyProtection="1">
      <alignment horizontal="center" vertical="center"/>
    </xf>
    <xf numFmtId="0" fontId="19" fillId="6" borderId="4" xfId="2" applyFont="1" applyFill="1" applyBorder="1" applyAlignment="1" applyProtection="1">
      <alignment vertical="center"/>
    </xf>
    <xf numFmtId="166" fontId="19" fillId="6" borderId="2" xfId="2" applyNumberFormat="1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2" fillId="0" borderId="0" xfId="0" applyFont="1" applyProtection="1"/>
    <xf numFmtId="0" fontId="33" fillId="0" borderId="0" xfId="0" applyFont="1" applyProtection="1"/>
    <xf numFmtId="0" fontId="34" fillId="2" borderId="0" xfId="0" applyFont="1" applyFill="1" applyAlignment="1" applyProtection="1">
      <alignment horizontal="center"/>
    </xf>
    <xf numFmtId="0" fontId="35" fillId="2" borderId="0" xfId="2" applyFont="1" applyFill="1" applyAlignment="1" applyProtection="1">
      <alignment horizontal="center" vertical="center"/>
    </xf>
    <xf numFmtId="0" fontId="34" fillId="2" borderId="0" xfId="2" applyFont="1" applyFill="1" applyAlignment="1" applyProtection="1">
      <alignment horizontal="center"/>
    </xf>
    <xf numFmtId="0" fontId="36" fillId="2" borderId="0" xfId="2" applyFont="1" applyFill="1" applyAlignment="1" applyProtection="1">
      <alignment horizontal="center" vertical="center"/>
    </xf>
    <xf numFmtId="0" fontId="37" fillId="2" borderId="0" xfId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vertical="center"/>
    </xf>
    <xf numFmtId="164" fontId="38" fillId="2" borderId="0" xfId="2" applyNumberFormat="1" applyFont="1" applyFill="1" applyBorder="1" applyAlignment="1" applyProtection="1">
      <alignment horizontal="center" vertical="center"/>
    </xf>
    <xf numFmtId="0" fontId="39" fillId="2" borderId="0" xfId="2" applyFont="1" applyFill="1" applyAlignment="1" applyProtection="1">
      <alignment horizontal="center" vertical="center"/>
    </xf>
    <xf numFmtId="0" fontId="40" fillId="2" borderId="0" xfId="2" applyFont="1" applyFill="1" applyBorder="1" applyAlignment="1" applyProtection="1">
      <alignment horizontal="center" vertical="center" wrapText="1"/>
    </xf>
    <xf numFmtId="164" fontId="40" fillId="2" borderId="0" xfId="2" applyNumberFormat="1" applyFont="1" applyFill="1" applyBorder="1" applyAlignment="1" applyProtection="1">
      <alignment horizontal="center" vertical="center"/>
    </xf>
    <xf numFmtId="0" fontId="34" fillId="2" borderId="0" xfId="2" applyFont="1" applyFill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/>
    </xf>
    <xf numFmtId="0" fontId="41" fillId="0" borderId="0" xfId="0" applyFont="1" applyProtection="1"/>
    <xf numFmtId="0" fontId="42" fillId="2" borderId="0" xfId="2" applyFont="1" applyFill="1" applyAlignment="1" applyProtection="1">
      <alignment horizontal="center" vertical="center"/>
    </xf>
    <xf numFmtId="0" fontId="43" fillId="0" borderId="0" xfId="0" applyFont="1" applyProtection="1"/>
    <xf numFmtId="0" fontId="41" fillId="2" borderId="0" xfId="2" applyFont="1" applyFill="1" applyAlignment="1" applyProtection="1">
      <alignment horizontal="center"/>
    </xf>
    <xf numFmtId="0" fontId="44" fillId="2" borderId="0" xfId="2" applyFont="1" applyFill="1" applyAlignment="1" applyProtection="1">
      <alignment horizontal="center" vertical="center"/>
    </xf>
    <xf numFmtId="0" fontId="44" fillId="0" borderId="0" xfId="0" applyFont="1" applyProtection="1"/>
    <xf numFmtId="0" fontId="45" fillId="2" borderId="0" xfId="1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vertical="center"/>
    </xf>
    <xf numFmtId="164" fontId="46" fillId="2" borderId="0" xfId="2" applyNumberFormat="1" applyFont="1" applyFill="1" applyBorder="1" applyAlignment="1" applyProtection="1">
      <alignment horizontal="center" vertical="center"/>
    </xf>
    <xf numFmtId="0" fontId="47" fillId="2" borderId="0" xfId="2" applyFont="1" applyFill="1" applyAlignment="1" applyProtection="1">
      <alignment horizontal="center" vertical="center"/>
    </xf>
    <xf numFmtId="0" fontId="48" fillId="2" borderId="0" xfId="2" applyFont="1" applyFill="1" applyBorder="1" applyAlignment="1" applyProtection="1">
      <alignment horizontal="center" vertical="center" wrapText="1"/>
    </xf>
    <xf numFmtId="164" fontId="48" fillId="2" borderId="0" xfId="2" applyNumberFormat="1" applyFont="1" applyFill="1" applyBorder="1" applyAlignment="1" applyProtection="1">
      <alignment horizontal="center" vertical="center"/>
    </xf>
    <xf numFmtId="0" fontId="41" fillId="2" borderId="0" xfId="2" applyFont="1" applyFill="1" applyAlignment="1" applyProtection="1">
      <alignment horizontal="center" vertical="center"/>
    </xf>
    <xf numFmtId="0" fontId="49" fillId="2" borderId="0" xfId="0" applyFont="1" applyFill="1" applyAlignment="1" applyProtection="1">
      <alignment horizontal="center"/>
    </xf>
    <xf numFmtId="0" fontId="49" fillId="2" borderId="0" xfId="0" applyFont="1" applyFill="1" applyProtection="1"/>
    <xf numFmtId="0" fontId="49" fillId="0" borderId="0" xfId="0" applyFont="1" applyProtection="1"/>
    <xf numFmtId="0" fontId="50" fillId="2" borderId="0" xfId="2" applyFont="1" applyFill="1" applyAlignment="1" applyProtection="1">
      <alignment horizontal="center" vertical="center"/>
    </xf>
    <xf numFmtId="0" fontId="51" fillId="2" borderId="0" xfId="2" applyFont="1" applyFill="1" applyProtection="1"/>
    <xf numFmtId="0" fontId="51" fillId="0" borderId="0" xfId="2" applyFont="1" applyProtection="1"/>
    <xf numFmtId="0" fontId="51" fillId="0" borderId="0" xfId="0" applyFont="1" applyProtection="1"/>
    <xf numFmtId="0" fontId="49" fillId="2" borderId="0" xfId="2" applyFont="1" applyFill="1" applyAlignment="1" applyProtection="1">
      <alignment horizontal="center"/>
    </xf>
    <xf numFmtId="0" fontId="49" fillId="2" borderId="0" xfId="2" applyFont="1" applyFill="1" applyAlignment="1" applyProtection="1"/>
    <xf numFmtId="0" fontId="49" fillId="2" borderId="0" xfId="2" applyFont="1" applyFill="1" applyProtection="1"/>
    <xf numFmtId="0" fontId="49" fillId="0" borderId="0" xfId="2" applyFont="1" applyProtection="1"/>
    <xf numFmtId="0" fontId="52" fillId="2" borderId="0" xfId="2" applyFont="1" applyFill="1" applyAlignment="1" applyProtection="1">
      <alignment horizontal="center" vertical="center"/>
    </xf>
    <xf numFmtId="0" fontId="52" fillId="2" borderId="0" xfId="2" applyFont="1" applyFill="1" applyProtection="1"/>
    <xf numFmtId="0" fontId="52" fillId="0" borderId="0" xfId="2" applyFont="1" applyProtection="1"/>
    <xf numFmtId="0" fontId="52" fillId="0" borderId="0" xfId="0" applyFont="1" applyProtection="1"/>
    <xf numFmtId="0" fontId="53" fillId="2" borderId="0" xfId="1" applyFont="1" applyFill="1" applyBorder="1" applyAlignment="1" applyProtection="1">
      <alignment horizontal="center" vertical="center"/>
    </xf>
    <xf numFmtId="0" fontId="52" fillId="2" borderId="0" xfId="0" applyFont="1" applyFill="1" applyBorder="1" applyAlignment="1" applyProtection="1">
      <alignment horizontal="center" vertical="center"/>
    </xf>
    <xf numFmtId="0" fontId="49" fillId="2" borderId="0" xfId="0" applyFont="1" applyFill="1" applyBorder="1" applyAlignment="1" applyProtection="1">
      <alignment horizontal="center" vertical="center"/>
    </xf>
    <xf numFmtId="164" fontId="54" fillId="2" borderId="0" xfId="2" applyNumberFormat="1" applyFont="1" applyFill="1" applyBorder="1" applyAlignment="1" applyProtection="1">
      <alignment horizontal="center" vertical="center"/>
    </xf>
    <xf numFmtId="0" fontId="49" fillId="2" borderId="0" xfId="0" applyFont="1" applyFill="1" applyBorder="1" applyAlignment="1" applyProtection="1">
      <alignment vertical="center"/>
    </xf>
    <xf numFmtId="0" fontId="49" fillId="2" borderId="0" xfId="2" applyFont="1" applyFill="1" applyAlignment="1" applyProtection="1">
      <alignment vertical="center"/>
    </xf>
    <xf numFmtId="0" fontId="55" fillId="2" borderId="0" xfId="2" applyFont="1" applyFill="1" applyAlignment="1" applyProtection="1">
      <alignment horizontal="center" vertical="center"/>
    </xf>
    <xf numFmtId="0" fontId="55" fillId="2" borderId="0" xfId="2" applyFont="1" applyFill="1" applyAlignment="1" applyProtection="1">
      <alignment vertical="center"/>
    </xf>
    <xf numFmtId="0" fontId="55" fillId="0" borderId="0" xfId="2" applyFont="1" applyAlignment="1" applyProtection="1">
      <alignment vertical="center"/>
    </xf>
    <xf numFmtId="0" fontId="56" fillId="2" borderId="0" xfId="2" applyFont="1" applyFill="1" applyBorder="1" applyAlignment="1" applyProtection="1">
      <alignment horizontal="center" vertical="center" wrapText="1"/>
    </xf>
    <xf numFmtId="0" fontId="54" fillId="2" borderId="0" xfId="2" applyFont="1" applyFill="1" applyBorder="1" applyAlignment="1" applyProtection="1">
      <alignment horizontal="center" vertical="center" wrapText="1"/>
    </xf>
    <xf numFmtId="0" fontId="56" fillId="2" borderId="0" xfId="2" applyFont="1" applyFill="1" applyAlignment="1" applyProtection="1">
      <alignment vertical="center"/>
    </xf>
    <xf numFmtId="0" fontId="56" fillId="0" borderId="0" xfId="2" applyFont="1" applyAlignment="1" applyProtection="1">
      <alignment vertical="center"/>
    </xf>
    <xf numFmtId="0" fontId="49" fillId="0" borderId="0" xfId="2" applyFont="1" applyAlignment="1" applyProtection="1">
      <alignment vertical="center"/>
    </xf>
    <xf numFmtId="49" fontId="49" fillId="2" borderId="0" xfId="2" applyNumberFormat="1" applyFont="1" applyFill="1" applyAlignment="1" applyProtection="1">
      <alignment horizontal="left" vertical="center"/>
    </xf>
    <xf numFmtId="0" fontId="52" fillId="2" borderId="0" xfId="2" applyFont="1" applyFill="1" applyAlignment="1" applyProtection="1">
      <alignment vertical="center"/>
    </xf>
    <xf numFmtId="164" fontId="56" fillId="2" borderId="0" xfId="2" applyNumberFormat="1" applyFont="1" applyFill="1" applyBorder="1" applyAlignment="1" applyProtection="1">
      <alignment horizontal="center" vertical="center"/>
    </xf>
    <xf numFmtId="0" fontId="49" fillId="2" borderId="0" xfId="2" applyFont="1" applyFill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" fillId="3" borderId="2" xfId="2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  <protection locked="0"/>
    </xf>
    <xf numFmtId="49" fontId="49" fillId="0" borderId="0" xfId="2" applyNumberFormat="1" applyFont="1" applyAlignment="1" applyProtection="1">
      <alignment horizontal="left" vertical="center"/>
    </xf>
    <xf numFmtId="0" fontId="52" fillId="0" borderId="0" xfId="2" applyFont="1" applyAlignment="1" applyProtection="1">
      <alignment vertical="center"/>
    </xf>
  </cellXfs>
  <cellStyles count="16">
    <cellStyle name="Explanatory Text" xfId="2" builtinId="53" customBuilti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Hyperlink" xfId="1" builtinId="8"/>
    <cellStyle name="Normal" xfId="0" builtinId="0"/>
    <cellStyle name="Normal 2" xfId="3"/>
  </cellStyles>
  <dxfs count="65">
    <dxf>
      <font>
        <b/>
        <i val="0"/>
        <color rgb="FFDD0806"/>
      </font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ont>
        <color rgb="FF339966"/>
      </font>
    </dxf>
    <dxf>
      <font>
        <color rgb="FFDD0806"/>
      </font>
      <fill>
        <patternFill>
          <bgColor rgb="FFFCF305"/>
        </patternFill>
      </fill>
    </dxf>
    <dxf>
      <fill>
        <patternFill>
          <bgColor rgb="FFFCF305"/>
        </patternFill>
      </fill>
    </dxf>
    <dxf>
      <font>
        <b/>
        <i val="0"/>
        <color rgb="FFDD0806"/>
      </font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ont>
        <b/>
        <i val="0"/>
        <color rgb="FFDD0806"/>
      </font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ill>
        <patternFill>
          <bgColor rgb="FFFCF305"/>
        </patternFill>
      </fill>
    </dxf>
    <dxf>
      <font>
        <b/>
        <i val="0"/>
        <color rgb="FFDD0806"/>
      </font>
    </dxf>
    <dxf>
      <fill>
        <patternFill>
          <bgColor rgb="FFFCF305"/>
        </patternFill>
      </fill>
    </dxf>
    <dxf>
      <font>
        <b/>
        <i val="0"/>
        <color rgb="FFDD0806"/>
      </font>
    </dxf>
  </dxfs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CF305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showGridLines="0" tabSelected="1" workbookViewId="0">
      <selection activeCell="D9" sqref="D9:K9"/>
    </sheetView>
  </sheetViews>
  <sheetFormatPr defaultColWidth="8.85546875" defaultRowHeight="15" x14ac:dyDescent="0.25"/>
  <cols>
    <col min="1" max="1" width="3.7109375" style="1" customWidth="1"/>
    <col min="2" max="2" width="3.42578125" style="2" customWidth="1"/>
    <col min="3" max="3" width="26" style="3" customWidth="1"/>
    <col min="4" max="4" width="11.85546875" style="3" customWidth="1"/>
    <col min="5" max="5" width="11" style="3" customWidth="1"/>
    <col min="6" max="6" width="4.7109375" style="3" customWidth="1"/>
    <col min="7" max="7" width="5.28515625" style="3" customWidth="1"/>
    <col min="8" max="8" width="13.140625" style="3" customWidth="1"/>
    <col min="9" max="10" width="8.7109375" style="4" customWidth="1"/>
    <col min="11" max="11" width="7.7109375" style="4" customWidth="1"/>
    <col min="12" max="12" width="3.7109375" style="82" customWidth="1"/>
    <col min="13" max="13" width="5.7109375" style="109" customWidth="1"/>
    <col min="14" max="14" width="4.42578125" style="109" bestFit="1" customWidth="1"/>
    <col min="15" max="15" width="4.85546875" style="109" bestFit="1" customWidth="1"/>
    <col min="16" max="16" width="4.28515625" style="109" bestFit="1" customWidth="1"/>
    <col min="17" max="17" width="4.85546875" style="109" bestFit="1" customWidth="1"/>
    <col min="18" max="18" width="5.140625" style="109" bestFit="1" customWidth="1"/>
    <col min="19" max="19" width="4.85546875" style="109" bestFit="1" customWidth="1"/>
    <col min="20" max="20" width="3.7109375" style="110" customWidth="1"/>
    <col min="21" max="21" width="2.85546875" style="111" bestFit="1" customWidth="1"/>
    <col min="22" max="22" width="5.140625" style="111" bestFit="1" customWidth="1"/>
    <col min="23" max="23" width="4.140625" style="111" bestFit="1" customWidth="1"/>
    <col min="24" max="24" width="11.85546875" style="111" bestFit="1" customWidth="1"/>
    <col min="25" max="25" width="4.140625" style="111" bestFit="1" customWidth="1"/>
    <col min="26" max="26" width="4.28515625" style="111" customWidth="1"/>
    <col min="27" max="28" width="3.140625" style="111" bestFit="1" customWidth="1"/>
    <col min="29" max="29" width="5.42578125" style="111" bestFit="1" customWidth="1"/>
    <col min="30" max="30" width="3.7109375" style="111" bestFit="1" customWidth="1"/>
    <col min="31" max="31" width="8.85546875" style="111"/>
    <col min="32" max="245" width="8.85546875" style="1"/>
    <col min="246" max="1020" width="8.85546875" style="1" customWidth="1"/>
  </cols>
  <sheetData>
    <row r="1" spans="2:31" ht="9.75" customHeight="1" x14ac:dyDescent="0.25"/>
    <row r="2" spans="2:31" s="5" customFormat="1" ht="21" x14ac:dyDescent="0.35">
      <c r="B2" s="6"/>
      <c r="C2" s="143" t="s">
        <v>0</v>
      </c>
      <c r="D2" s="143"/>
      <c r="E2" s="143"/>
      <c r="F2" s="143"/>
      <c r="G2" s="143"/>
      <c r="H2" s="143"/>
      <c r="I2" s="143"/>
      <c r="J2" s="143"/>
      <c r="K2" s="143"/>
      <c r="L2" s="83"/>
      <c r="M2" s="112"/>
      <c r="N2" s="112"/>
      <c r="O2" s="112"/>
      <c r="P2" s="112"/>
      <c r="Q2" s="112"/>
      <c r="R2" s="112"/>
      <c r="S2" s="112"/>
      <c r="T2" s="112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5"/>
    </row>
    <row r="3" spans="2:31" s="5" customFormat="1" ht="21" x14ac:dyDescent="0.35">
      <c r="B3" s="6"/>
      <c r="C3" s="143" t="s">
        <v>1</v>
      </c>
      <c r="D3" s="143"/>
      <c r="E3" s="143"/>
      <c r="F3" s="143"/>
      <c r="G3" s="143"/>
      <c r="H3" s="143"/>
      <c r="I3" s="143"/>
      <c r="J3" s="143"/>
      <c r="K3" s="143"/>
      <c r="L3" s="83"/>
      <c r="M3" s="112"/>
      <c r="N3" s="112"/>
      <c r="O3" s="112"/>
      <c r="P3" s="112"/>
      <c r="Q3" s="112"/>
      <c r="R3" s="112"/>
      <c r="S3" s="112"/>
      <c r="T3" s="112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5"/>
    </row>
    <row r="4" spans="2:31" ht="5.0999999999999996" customHeight="1" x14ac:dyDescent="0.25">
      <c r="B4" s="7"/>
      <c r="C4" s="8"/>
      <c r="D4" s="8"/>
      <c r="E4" s="8"/>
      <c r="F4" s="8"/>
      <c r="G4" s="8"/>
      <c r="H4" s="8"/>
      <c r="I4" s="9"/>
      <c r="J4" s="9"/>
      <c r="K4" s="10"/>
      <c r="L4" s="84"/>
      <c r="M4" s="116"/>
      <c r="N4" s="116"/>
      <c r="O4" s="116"/>
      <c r="P4" s="116"/>
      <c r="Q4" s="116"/>
      <c r="R4" s="116"/>
      <c r="S4" s="116"/>
      <c r="T4" s="117"/>
      <c r="U4" s="119"/>
      <c r="V4" s="119"/>
      <c r="W4" s="119"/>
      <c r="X4" s="119"/>
      <c r="Y4" s="119"/>
      <c r="Z4" s="119"/>
      <c r="AA4" s="119"/>
      <c r="AB4" s="119"/>
      <c r="AC4" s="119"/>
      <c r="AD4" s="119"/>
    </row>
    <row r="5" spans="2:31" s="11" customFormat="1" ht="15.75" x14ac:dyDescent="0.25">
      <c r="B5" s="12"/>
      <c r="C5" s="144" t="s">
        <v>2</v>
      </c>
      <c r="D5" s="144"/>
      <c r="E5" s="144"/>
      <c r="F5" s="144"/>
      <c r="G5" s="144"/>
      <c r="H5" s="144"/>
      <c r="I5" s="144"/>
      <c r="J5" s="144"/>
      <c r="K5" s="144"/>
      <c r="L5" s="85"/>
      <c r="M5" s="120"/>
      <c r="N5" s="120"/>
      <c r="O5" s="120"/>
      <c r="P5" s="120"/>
      <c r="Q5" s="120"/>
      <c r="R5" s="120"/>
      <c r="S5" s="120"/>
      <c r="T5" s="120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3"/>
    </row>
    <row r="6" spans="2:31" s="11" customFormat="1" ht="15.75" x14ac:dyDescent="0.25">
      <c r="B6" s="12"/>
      <c r="C6" s="145" t="s">
        <v>3</v>
      </c>
      <c r="D6" s="145"/>
      <c r="E6" s="145"/>
      <c r="F6" s="145"/>
      <c r="G6" s="145"/>
      <c r="H6" s="145"/>
      <c r="I6" s="145"/>
      <c r="J6" s="145"/>
      <c r="K6" s="145"/>
      <c r="L6" s="86"/>
      <c r="M6" s="124"/>
      <c r="N6" s="124"/>
      <c r="O6" s="124"/>
      <c r="P6" s="124"/>
      <c r="Q6" s="124"/>
      <c r="R6" s="124"/>
      <c r="S6" s="124"/>
      <c r="T6" s="124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3"/>
    </row>
    <row r="7" spans="2:31" s="11" customFormat="1" ht="15.75" x14ac:dyDescent="0.25">
      <c r="B7" s="12"/>
      <c r="C7" s="144" t="s">
        <v>4</v>
      </c>
      <c r="D7" s="144"/>
      <c r="E7" s="144"/>
      <c r="F7" s="144"/>
      <c r="G7" s="144"/>
      <c r="H7" s="144"/>
      <c r="I7" s="144"/>
      <c r="J7" s="144"/>
      <c r="K7" s="144"/>
      <c r="L7" s="87"/>
      <c r="M7" s="125"/>
      <c r="N7" s="125"/>
      <c r="O7" s="125"/>
      <c r="P7" s="125"/>
      <c r="Q7" s="125"/>
      <c r="R7" s="125"/>
      <c r="S7" s="125"/>
      <c r="T7" s="125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3"/>
    </row>
    <row r="8" spans="2:31" s="11" customFormat="1" ht="15.75" x14ac:dyDescent="0.25">
      <c r="B8" s="12"/>
      <c r="C8" s="13"/>
      <c r="D8" s="13"/>
      <c r="E8" s="13"/>
      <c r="F8" s="13"/>
      <c r="G8" s="13"/>
      <c r="H8" s="13"/>
      <c r="I8" s="13"/>
      <c r="J8" s="13"/>
      <c r="K8" s="14"/>
      <c r="L8" s="87"/>
      <c r="M8" s="125"/>
      <c r="N8" s="125"/>
      <c r="O8" s="125"/>
      <c r="P8" s="125"/>
      <c r="Q8" s="125"/>
      <c r="R8" s="125"/>
      <c r="S8" s="125"/>
      <c r="T8" s="125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3"/>
    </row>
    <row r="9" spans="2:31" x14ac:dyDescent="0.25">
      <c r="B9" s="15"/>
      <c r="C9" s="16" t="s">
        <v>5</v>
      </c>
      <c r="D9" s="142" t="s">
        <v>63</v>
      </c>
      <c r="E9" s="142"/>
      <c r="F9" s="142"/>
      <c r="G9" s="142"/>
      <c r="H9" s="142"/>
      <c r="I9" s="142"/>
      <c r="J9" s="142"/>
      <c r="K9" s="142"/>
      <c r="L9" s="88"/>
      <c r="M9" s="126"/>
      <c r="N9" s="127" t="str">
        <f>IF($C$12="","n",IF(D9="","y","n"))</f>
        <v>n</v>
      </c>
      <c r="O9" s="127" t="str">
        <f>IF(N9="n","ok","")</f>
        <v>ok</v>
      </c>
      <c r="P9" s="126"/>
      <c r="Q9" s="126"/>
      <c r="R9" s="126"/>
      <c r="S9" s="126"/>
      <c r="T9" s="128"/>
      <c r="U9" s="119"/>
      <c r="V9" s="137"/>
      <c r="W9" s="137"/>
      <c r="X9" s="137"/>
      <c r="Y9" s="137"/>
      <c r="Z9" s="137"/>
      <c r="AA9" s="137"/>
      <c r="AB9" s="137"/>
      <c r="AC9" s="119"/>
      <c r="AD9" s="119"/>
    </row>
    <row r="10" spans="2:31" ht="9.75" customHeight="1" x14ac:dyDescent="0.25">
      <c r="B10" s="17"/>
      <c r="C10" s="18"/>
      <c r="D10" s="19"/>
      <c r="E10" s="20"/>
      <c r="F10" s="19"/>
      <c r="G10" s="19"/>
      <c r="H10" s="19"/>
      <c r="I10" s="21"/>
      <c r="J10" s="21"/>
      <c r="K10" s="22"/>
      <c r="L10" s="90"/>
      <c r="M10" s="130"/>
      <c r="N10" s="130"/>
      <c r="O10" s="130"/>
      <c r="P10" s="130"/>
      <c r="Q10" s="130"/>
      <c r="R10" s="130"/>
      <c r="S10" s="130"/>
      <c r="T10" s="131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</row>
    <row r="11" spans="2:31" ht="30" x14ac:dyDescent="0.25">
      <c r="B11" s="23"/>
      <c r="C11" s="23" t="s">
        <v>6</v>
      </c>
      <c r="D11" s="24" t="s">
        <v>7</v>
      </c>
      <c r="E11" s="24" t="s">
        <v>8</v>
      </c>
      <c r="F11" s="23" t="s">
        <v>9</v>
      </c>
      <c r="G11" s="25" t="s">
        <v>10</v>
      </c>
      <c r="H11" s="25" t="s">
        <v>11</v>
      </c>
      <c r="I11" s="26" t="s">
        <v>12</v>
      </c>
      <c r="J11" s="27" t="s">
        <v>13</v>
      </c>
      <c r="K11" s="28" t="s">
        <v>14</v>
      </c>
      <c r="L11" s="91"/>
      <c r="M11" s="133"/>
      <c r="N11" s="134" t="s">
        <v>15</v>
      </c>
      <c r="O11" s="134"/>
      <c r="P11" s="134" t="s">
        <v>9</v>
      </c>
      <c r="Q11" s="134"/>
      <c r="R11" s="134" t="s">
        <v>59</v>
      </c>
      <c r="S11" s="134"/>
      <c r="T11" s="133"/>
      <c r="U11" s="136"/>
      <c r="V11" s="136"/>
      <c r="W11" s="136"/>
      <c r="X11" s="136"/>
      <c r="Y11" s="136"/>
      <c r="Z11" s="136"/>
      <c r="AA11" s="136"/>
      <c r="AB11" s="136"/>
      <c r="AC11" s="134" t="s">
        <v>10</v>
      </c>
      <c r="AD11" s="134"/>
    </row>
    <row r="12" spans="2:31" x14ac:dyDescent="0.25">
      <c r="B12" s="29">
        <v>1</v>
      </c>
      <c r="C12" s="30"/>
      <c r="D12" s="31"/>
      <c r="E12" s="29" t="str">
        <f t="shared" ref="E12:E56" si="0">IF(D12="","",IF(D12&lt;=DATE(2001,1,0),"+18",IF(D12&lt;=DATE(2003,1,0),"U18",IF(D12&lt;=DATE(2005,1,0),"U16",IF(D12&lt;=DATE(2007,1,0),"U14",IF(D12&lt;=DATE(2009,1,0),"U12",IF(D12&lt;=DATE(2011,1,0),"U10","U8")))))))</f>
        <v/>
      </c>
      <c r="F12" s="32"/>
      <c r="G12" s="33"/>
      <c r="H12" s="33"/>
      <c r="I12" s="34"/>
      <c r="J12" s="35"/>
      <c r="K12" s="36">
        <f t="shared" ref="K12:K56" si="1">SUM(AA12:AB12)</f>
        <v>0</v>
      </c>
      <c r="L12" s="89"/>
      <c r="M12" s="127"/>
      <c r="N12" s="127" t="str">
        <f t="shared" ref="N12:N56" si="2">IF(C12="","n",IF(D12="","y","n"))</f>
        <v>n</v>
      </c>
      <c r="O12" s="127" t="str">
        <f t="shared" ref="O12:O56" si="3">IF(N12="n","ok","")</f>
        <v>ok</v>
      </c>
      <c r="P12" s="127" t="str">
        <f t="shared" ref="P12:P56" si="4">IF(C12="","n",IF(F12="M","n",IF(F12="F","n","y")))</f>
        <v>n</v>
      </c>
      <c r="Q12" s="127" t="str">
        <f t="shared" ref="Q12:Q56" si="5">IF(P12="n","ok","")</f>
        <v>ok</v>
      </c>
      <c r="R12" s="127" t="str">
        <f t="shared" ref="R12:R56" si="6">IF(C12="","n",IF(H12="","y","n"))</f>
        <v>n</v>
      </c>
      <c r="S12" s="127" t="str">
        <f t="shared" ref="S12:S56" si="7">IF(R12="n","ok","")</f>
        <v>ok</v>
      </c>
      <c r="T12" s="127"/>
      <c r="U12" s="137"/>
      <c r="V12" s="137"/>
      <c r="W12" s="137" t="s">
        <v>16</v>
      </c>
      <c r="X12" s="137"/>
      <c r="Y12" s="137"/>
      <c r="Z12" s="137"/>
      <c r="AA12" s="137" t="str">
        <f t="shared" ref="AA12:AA56" si="8">IF(I12="X",15,"")</f>
        <v/>
      </c>
      <c r="AB12" s="137" t="str">
        <f t="shared" ref="AB12:AB56" si="9">IF(J12="X",15,"")</f>
        <v/>
      </c>
      <c r="AC12" s="127" t="str">
        <f>IF(J12="x","y","n")</f>
        <v>n</v>
      </c>
      <c r="AD12" s="127" t="str">
        <f t="shared" ref="AD12" si="10">IF(AC12="n","ok","")</f>
        <v>ok</v>
      </c>
    </row>
    <row r="13" spans="2:31" x14ac:dyDescent="0.25">
      <c r="B13" s="29">
        <v>2</v>
      </c>
      <c r="C13" s="30"/>
      <c r="D13" s="31"/>
      <c r="E13" s="29" t="str">
        <f t="shared" ref="E13" si="11">IF(D13="","",IF(D13&lt;=DATE(2001,1,0),"+18",IF(D13&lt;=DATE(2003,1,0),"U18",IF(D13&lt;=DATE(2005,1,0),"U16",IF(D13&lt;=DATE(2007,1,0),"U14",IF(D13&lt;=DATE(2009,1,0),"U12",IF(D13&lt;=DATE(2011,1,0),"U10","U8")))))))</f>
        <v/>
      </c>
      <c r="F13" s="32"/>
      <c r="G13" s="33"/>
      <c r="H13" s="33"/>
      <c r="I13" s="34"/>
      <c r="J13" s="35"/>
      <c r="K13" s="36">
        <f t="shared" si="1"/>
        <v>0</v>
      </c>
      <c r="L13" s="89"/>
      <c r="M13" s="127"/>
      <c r="N13" s="127" t="str">
        <f t="shared" si="2"/>
        <v>n</v>
      </c>
      <c r="O13" s="127" t="str">
        <f t="shared" si="3"/>
        <v>ok</v>
      </c>
      <c r="P13" s="127" t="str">
        <f t="shared" si="4"/>
        <v>n</v>
      </c>
      <c r="Q13" s="127" t="str">
        <f t="shared" si="5"/>
        <v>ok</v>
      </c>
      <c r="R13" s="127" t="str">
        <f t="shared" si="6"/>
        <v>n</v>
      </c>
      <c r="S13" s="127" t="str">
        <f t="shared" si="7"/>
        <v>ok</v>
      </c>
      <c r="T13" s="127"/>
      <c r="U13" s="137"/>
      <c r="V13" s="137"/>
      <c r="W13" s="137"/>
      <c r="X13" s="137"/>
      <c r="Y13" s="137"/>
      <c r="Z13" s="137"/>
      <c r="AA13" s="137" t="str">
        <f t="shared" si="8"/>
        <v/>
      </c>
      <c r="AB13" s="137" t="str">
        <f t="shared" si="9"/>
        <v/>
      </c>
      <c r="AC13" s="127" t="str">
        <f t="shared" ref="AC13:AC56" si="12">IF(J13="x","y","n")</f>
        <v>n</v>
      </c>
      <c r="AD13" s="127" t="str">
        <f t="shared" ref="AD13:AD56" si="13">IF(AC13="n","ok","")</f>
        <v>ok</v>
      </c>
    </row>
    <row r="14" spans="2:31" x14ac:dyDescent="0.25">
      <c r="B14" s="29">
        <v>3</v>
      </c>
      <c r="C14" s="30"/>
      <c r="D14" s="31"/>
      <c r="E14" s="29" t="str">
        <f t="shared" si="0"/>
        <v/>
      </c>
      <c r="F14" s="32"/>
      <c r="G14" s="33"/>
      <c r="H14" s="33"/>
      <c r="I14" s="34"/>
      <c r="J14" s="35"/>
      <c r="K14" s="36">
        <f t="shared" si="1"/>
        <v>0</v>
      </c>
      <c r="L14" s="89"/>
      <c r="M14" s="127"/>
      <c r="N14" s="127" t="str">
        <f t="shared" si="2"/>
        <v>n</v>
      </c>
      <c r="O14" s="127" t="str">
        <f t="shared" si="3"/>
        <v>ok</v>
      </c>
      <c r="P14" s="127" t="str">
        <f t="shared" si="4"/>
        <v>n</v>
      </c>
      <c r="Q14" s="127" t="str">
        <f t="shared" si="5"/>
        <v>ok</v>
      </c>
      <c r="R14" s="127" t="str">
        <f t="shared" si="6"/>
        <v>n</v>
      </c>
      <c r="S14" s="127" t="str">
        <f t="shared" si="7"/>
        <v>ok</v>
      </c>
      <c r="T14" s="127"/>
      <c r="U14" s="137"/>
      <c r="V14" s="137"/>
      <c r="W14" s="137"/>
      <c r="X14" s="137"/>
      <c r="Y14" s="137"/>
      <c r="Z14" s="137"/>
      <c r="AA14" s="137" t="str">
        <f t="shared" si="8"/>
        <v/>
      </c>
      <c r="AB14" s="137" t="str">
        <f t="shared" si="9"/>
        <v/>
      </c>
      <c r="AC14" s="127" t="str">
        <f t="shared" si="12"/>
        <v>n</v>
      </c>
      <c r="AD14" s="127" t="str">
        <f t="shared" si="13"/>
        <v>ok</v>
      </c>
    </row>
    <row r="15" spans="2:31" x14ac:dyDescent="0.25">
      <c r="B15" s="29">
        <v>4</v>
      </c>
      <c r="C15" s="30"/>
      <c r="D15" s="31"/>
      <c r="E15" s="29" t="str">
        <f t="shared" si="0"/>
        <v/>
      </c>
      <c r="F15" s="32"/>
      <c r="G15" s="33"/>
      <c r="H15" s="33"/>
      <c r="I15" s="34"/>
      <c r="J15" s="35"/>
      <c r="K15" s="36">
        <f t="shared" si="1"/>
        <v>0</v>
      </c>
      <c r="L15" s="89"/>
      <c r="M15" s="127"/>
      <c r="N15" s="127" t="str">
        <f t="shared" si="2"/>
        <v>n</v>
      </c>
      <c r="O15" s="127" t="str">
        <f t="shared" si="3"/>
        <v>ok</v>
      </c>
      <c r="P15" s="127" t="str">
        <f t="shared" si="4"/>
        <v>n</v>
      </c>
      <c r="Q15" s="127" t="str">
        <f t="shared" si="5"/>
        <v>ok</v>
      </c>
      <c r="R15" s="127" t="str">
        <f t="shared" si="6"/>
        <v>n</v>
      </c>
      <c r="S15" s="127" t="str">
        <f t="shared" si="7"/>
        <v>ok</v>
      </c>
      <c r="T15" s="127"/>
      <c r="U15" s="137" t="s">
        <v>17</v>
      </c>
      <c r="V15" s="137"/>
      <c r="W15" s="137">
        <v>18</v>
      </c>
      <c r="X15" s="137" t="s">
        <v>18</v>
      </c>
      <c r="Y15" s="137" t="s">
        <v>19</v>
      </c>
      <c r="Z15" s="137" t="s">
        <v>20</v>
      </c>
      <c r="AA15" s="137" t="str">
        <f t="shared" si="8"/>
        <v/>
      </c>
      <c r="AB15" s="137" t="str">
        <f t="shared" si="9"/>
        <v/>
      </c>
      <c r="AC15" s="127" t="str">
        <f t="shared" si="12"/>
        <v>n</v>
      </c>
      <c r="AD15" s="127" t="str">
        <f t="shared" si="13"/>
        <v>ok</v>
      </c>
    </row>
    <row r="16" spans="2:31" x14ac:dyDescent="0.25">
      <c r="B16" s="29">
        <v>5</v>
      </c>
      <c r="C16" s="30"/>
      <c r="D16" s="31"/>
      <c r="E16" s="29" t="str">
        <f t="shared" si="0"/>
        <v/>
      </c>
      <c r="F16" s="32"/>
      <c r="G16" s="33"/>
      <c r="H16" s="33"/>
      <c r="I16" s="34"/>
      <c r="J16" s="35"/>
      <c r="K16" s="36">
        <f t="shared" si="1"/>
        <v>0</v>
      </c>
      <c r="L16" s="89"/>
      <c r="M16" s="127"/>
      <c r="N16" s="127" t="str">
        <f t="shared" si="2"/>
        <v>n</v>
      </c>
      <c r="O16" s="127" t="str">
        <f t="shared" si="3"/>
        <v>ok</v>
      </c>
      <c r="P16" s="127" t="str">
        <f t="shared" si="4"/>
        <v>n</v>
      </c>
      <c r="Q16" s="127" t="str">
        <f t="shared" si="5"/>
        <v>ok</v>
      </c>
      <c r="R16" s="127" t="str">
        <f t="shared" si="6"/>
        <v>n</v>
      </c>
      <c r="S16" s="127" t="str">
        <f t="shared" si="7"/>
        <v>ok</v>
      </c>
      <c r="T16" s="127"/>
      <c r="U16" s="137" t="s">
        <v>21</v>
      </c>
      <c r="V16" s="137">
        <v>2006</v>
      </c>
      <c r="W16" s="137">
        <v>19</v>
      </c>
      <c r="X16" s="137" t="s">
        <v>22</v>
      </c>
      <c r="Y16" s="137" t="s">
        <v>23</v>
      </c>
      <c r="Z16" s="137" t="s">
        <v>24</v>
      </c>
      <c r="AA16" s="137" t="str">
        <f t="shared" si="8"/>
        <v/>
      </c>
      <c r="AB16" s="137" t="str">
        <f t="shared" si="9"/>
        <v/>
      </c>
      <c r="AC16" s="127" t="str">
        <f t="shared" si="12"/>
        <v>n</v>
      </c>
      <c r="AD16" s="127" t="str">
        <f t="shared" si="13"/>
        <v>ok</v>
      </c>
    </row>
    <row r="17" spans="2:30" x14ac:dyDescent="0.25">
      <c r="B17" s="29">
        <v>6</v>
      </c>
      <c r="C17" s="30"/>
      <c r="D17" s="31"/>
      <c r="E17" s="29" t="str">
        <f t="shared" si="0"/>
        <v/>
      </c>
      <c r="F17" s="32"/>
      <c r="G17" s="33"/>
      <c r="H17" s="33"/>
      <c r="I17" s="34"/>
      <c r="J17" s="35"/>
      <c r="K17" s="36">
        <f t="shared" si="1"/>
        <v>0</v>
      </c>
      <c r="L17" s="89"/>
      <c r="M17" s="127"/>
      <c r="N17" s="127" t="str">
        <f t="shared" si="2"/>
        <v>n</v>
      </c>
      <c r="O17" s="127" t="str">
        <f t="shared" si="3"/>
        <v>ok</v>
      </c>
      <c r="P17" s="127" t="str">
        <f t="shared" si="4"/>
        <v>n</v>
      </c>
      <c r="Q17" s="127" t="str">
        <f t="shared" si="5"/>
        <v>ok</v>
      </c>
      <c r="R17" s="127" t="str">
        <f t="shared" si="6"/>
        <v>n</v>
      </c>
      <c r="S17" s="127" t="str">
        <f t="shared" si="7"/>
        <v>ok</v>
      </c>
      <c r="T17" s="127"/>
      <c r="U17" s="137"/>
      <c r="V17" s="137">
        <v>2005</v>
      </c>
      <c r="W17" s="137">
        <v>20</v>
      </c>
      <c r="X17" s="137" t="s">
        <v>25</v>
      </c>
      <c r="Y17" s="137" t="s">
        <v>17</v>
      </c>
      <c r="Z17" s="137" t="s">
        <v>26</v>
      </c>
      <c r="AA17" s="137" t="str">
        <f t="shared" si="8"/>
        <v/>
      </c>
      <c r="AB17" s="137" t="str">
        <f t="shared" si="9"/>
        <v/>
      </c>
      <c r="AC17" s="127" t="str">
        <f t="shared" si="12"/>
        <v>n</v>
      </c>
      <c r="AD17" s="127" t="str">
        <f t="shared" si="13"/>
        <v>ok</v>
      </c>
    </row>
    <row r="18" spans="2:30" x14ac:dyDescent="0.25">
      <c r="B18" s="29">
        <v>7</v>
      </c>
      <c r="C18" s="30"/>
      <c r="D18" s="31"/>
      <c r="E18" s="29" t="str">
        <f t="shared" si="0"/>
        <v/>
      </c>
      <c r="F18" s="32"/>
      <c r="G18" s="33"/>
      <c r="H18" s="33"/>
      <c r="I18" s="34"/>
      <c r="J18" s="35"/>
      <c r="K18" s="36">
        <f t="shared" si="1"/>
        <v>0</v>
      </c>
      <c r="L18" s="89"/>
      <c r="M18" s="127"/>
      <c r="N18" s="127" t="str">
        <f t="shared" si="2"/>
        <v>n</v>
      </c>
      <c r="O18" s="127" t="str">
        <f t="shared" si="3"/>
        <v>ok</v>
      </c>
      <c r="P18" s="127" t="str">
        <f t="shared" si="4"/>
        <v>n</v>
      </c>
      <c r="Q18" s="127" t="str">
        <f t="shared" si="5"/>
        <v>ok</v>
      </c>
      <c r="R18" s="127" t="str">
        <f t="shared" si="6"/>
        <v>n</v>
      </c>
      <c r="S18" s="127" t="str">
        <f t="shared" si="7"/>
        <v>ok</v>
      </c>
      <c r="T18" s="127"/>
      <c r="U18" s="137"/>
      <c r="V18" s="137">
        <v>2004</v>
      </c>
      <c r="W18" s="137">
        <v>21</v>
      </c>
      <c r="X18" s="137" t="s">
        <v>27</v>
      </c>
      <c r="Y18" s="137" t="s">
        <v>21</v>
      </c>
      <c r="Z18" s="137" t="s">
        <v>28</v>
      </c>
      <c r="AA18" s="137" t="str">
        <f t="shared" si="8"/>
        <v/>
      </c>
      <c r="AB18" s="137" t="str">
        <f t="shared" si="9"/>
        <v/>
      </c>
      <c r="AC18" s="127" t="str">
        <f t="shared" si="12"/>
        <v>n</v>
      </c>
      <c r="AD18" s="127" t="str">
        <f t="shared" si="13"/>
        <v>ok</v>
      </c>
    </row>
    <row r="19" spans="2:30" x14ac:dyDescent="0.25">
      <c r="B19" s="29">
        <v>8</v>
      </c>
      <c r="C19" s="30"/>
      <c r="D19" s="31"/>
      <c r="E19" s="29" t="str">
        <f t="shared" si="0"/>
        <v/>
      </c>
      <c r="F19" s="32"/>
      <c r="G19" s="33"/>
      <c r="H19" s="33"/>
      <c r="I19" s="34"/>
      <c r="J19" s="35"/>
      <c r="K19" s="36">
        <f t="shared" si="1"/>
        <v>0</v>
      </c>
      <c r="L19" s="89"/>
      <c r="M19" s="127"/>
      <c r="N19" s="127" t="str">
        <f t="shared" si="2"/>
        <v>n</v>
      </c>
      <c r="O19" s="127" t="str">
        <f t="shared" si="3"/>
        <v>ok</v>
      </c>
      <c r="P19" s="127" t="str">
        <f t="shared" si="4"/>
        <v>n</v>
      </c>
      <c r="Q19" s="127" t="str">
        <f t="shared" si="5"/>
        <v>ok</v>
      </c>
      <c r="R19" s="127" t="str">
        <f t="shared" si="6"/>
        <v>n</v>
      </c>
      <c r="S19" s="127" t="str">
        <f t="shared" si="7"/>
        <v>ok</v>
      </c>
      <c r="T19" s="127"/>
      <c r="U19" s="137"/>
      <c r="V19" s="137">
        <v>2003</v>
      </c>
      <c r="W19" s="137">
        <v>22</v>
      </c>
      <c r="X19" s="137" t="s">
        <v>29</v>
      </c>
      <c r="Y19" s="137"/>
      <c r="Z19" s="137" t="s">
        <v>30</v>
      </c>
      <c r="AA19" s="137" t="str">
        <f t="shared" si="8"/>
        <v/>
      </c>
      <c r="AB19" s="137" t="str">
        <f t="shared" si="9"/>
        <v/>
      </c>
      <c r="AC19" s="127" t="str">
        <f t="shared" si="12"/>
        <v>n</v>
      </c>
      <c r="AD19" s="127" t="str">
        <f t="shared" si="13"/>
        <v>ok</v>
      </c>
    </row>
    <row r="20" spans="2:30" x14ac:dyDescent="0.25">
      <c r="B20" s="29">
        <v>9</v>
      </c>
      <c r="C20" s="30"/>
      <c r="D20" s="31"/>
      <c r="E20" s="29" t="str">
        <f t="shared" si="0"/>
        <v/>
      </c>
      <c r="F20" s="32"/>
      <c r="G20" s="33"/>
      <c r="H20" s="33"/>
      <c r="I20" s="34"/>
      <c r="J20" s="35"/>
      <c r="K20" s="36">
        <f t="shared" si="1"/>
        <v>0</v>
      </c>
      <c r="L20" s="89"/>
      <c r="M20" s="127"/>
      <c r="N20" s="127" t="str">
        <f t="shared" si="2"/>
        <v>n</v>
      </c>
      <c r="O20" s="127" t="str">
        <f t="shared" si="3"/>
        <v>ok</v>
      </c>
      <c r="P20" s="127" t="str">
        <f t="shared" si="4"/>
        <v>n</v>
      </c>
      <c r="Q20" s="127" t="str">
        <f t="shared" si="5"/>
        <v>ok</v>
      </c>
      <c r="R20" s="127" t="str">
        <f t="shared" si="6"/>
        <v>n</v>
      </c>
      <c r="S20" s="127" t="str">
        <f t="shared" si="7"/>
        <v>ok</v>
      </c>
      <c r="T20" s="127"/>
      <c r="U20" s="137"/>
      <c r="V20" s="137">
        <v>2002</v>
      </c>
      <c r="W20" s="137">
        <v>23</v>
      </c>
      <c r="X20" s="137" t="s">
        <v>31</v>
      </c>
      <c r="Y20" s="137"/>
      <c r="Z20" s="137" t="s">
        <v>32</v>
      </c>
      <c r="AA20" s="137" t="str">
        <f t="shared" si="8"/>
        <v/>
      </c>
      <c r="AB20" s="137" t="str">
        <f t="shared" si="9"/>
        <v/>
      </c>
      <c r="AC20" s="127" t="str">
        <f t="shared" si="12"/>
        <v>n</v>
      </c>
      <c r="AD20" s="127" t="str">
        <f t="shared" si="13"/>
        <v>ok</v>
      </c>
    </row>
    <row r="21" spans="2:30" x14ac:dyDescent="0.25">
      <c r="B21" s="29">
        <v>10</v>
      </c>
      <c r="C21" s="30"/>
      <c r="D21" s="31"/>
      <c r="E21" s="29" t="str">
        <f t="shared" si="0"/>
        <v/>
      </c>
      <c r="F21" s="32"/>
      <c r="G21" s="33"/>
      <c r="H21" s="33"/>
      <c r="I21" s="34"/>
      <c r="J21" s="35"/>
      <c r="K21" s="36">
        <f t="shared" si="1"/>
        <v>0</v>
      </c>
      <c r="L21" s="89"/>
      <c r="M21" s="127"/>
      <c r="N21" s="127" t="str">
        <f t="shared" si="2"/>
        <v>n</v>
      </c>
      <c r="O21" s="127" t="str">
        <f t="shared" si="3"/>
        <v>ok</v>
      </c>
      <c r="P21" s="127" t="str">
        <f t="shared" si="4"/>
        <v>n</v>
      </c>
      <c r="Q21" s="127" t="str">
        <f t="shared" si="5"/>
        <v>ok</v>
      </c>
      <c r="R21" s="127" t="str">
        <f t="shared" si="6"/>
        <v>n</v>
      </c>
      <c r="S21" s="127" t="str">
        <f t="shared" si="7"/>
        <v>ok</v>
      </c>
      <c r="T21" s="127"/>
      <c r="U21" s="137"/>
      <c r="V21" s="137">
        <v>2001</v>
      </c>
      <c r="W21" s="137">
        <v>24</v>
      </c>
      <c r="X21" s="137" t="s">
        <v>33</v>
      </c>
      <c r="Y21" s="137"/>
      <c r="Z21" s="148" t="s">
        <v>34</v>
      </c>
      <c r="AA21" s="137" t="str">
        <f t="shared" si="8"/>
        <v/>
      </c>
      <c r="AB21" s="137" t="str">
        <f t="shared" si="9"/>
        <v/>
      </c>
      <c r="AC21" s="127" t="str">
        <f t="shared" si="12"/>
        <v>n</v>
      </c>
      <c r="AD21" s="127" t="str">
        <f t="shared" si="13"/>
        <v>ok</v>
      </c>
    </row>
    <row r="22" spans="2:30" x14ac:dyDescent="0.25">
      <c r="B22" s="29">
        <v>11</v>
      </c>
      <c r="C22" s="30"/>
      <c r="D22" s="31"/>
      <c r="E22" s="29" t="str">
        <f t="shared" si="0"/>
        <v/>
      </c>
      <c r="F22" s="32"/>
      <c r="G22" s="33"/>
      <c r="H22" s="33"/>
      <c r="I22" s="34"/>
      <c r="J22" s="35"/>
      <c r="K22" s="36">
        <f t="shared" si="1"/>
        <v>0</v>
      </c>
      <c r="L22" s="89"/>
      <c r="M22" s="127"/>
      <c r="N22" s="127" t="str">
        <f t="shared" si="2"/>
        <v>n</v>
      </c>
      <c r="O22" s="127" t="str">
        <f t="shared" si="3"/>
        <v>ok</v>
      </c>
      <c r="P22" s="127" t="str">
        <f t="shared" si="4"/>
        <v>n</v>
      </c>
      <c r="Q22" s="127" t="str">
        <f t="shared" si="5"/>
        <v>ok</v>
      </c>
      <c r="R22" s="127" t="str">
        <f t="shared" si="6"/>
        <v>n</v>
      </c>
      <c r="S22" s="127" t="str">
        <f t="shared" si="7"/>
        <v>ok</v>
      </c>
      <c r="T22" s="127"/>
      <c r="U22" s="137"/>
      <c r="V22" s="137">
        <v>2000</v>
      </c>
      <c r="W22" s="137">
        <v>25</v>
      </c>
      <c r="X22" s="137" t="s">
        <v>35</v>
      </c>
      <c r="Y22" s="137"/>
      <c r="Z22" s="137"/>
      <c r="AA22" s="137" t="str">
        <f t="shared" si="8"/>
        <v/>
      </c>
      <c r="AB22" s="137" t="str">
        <f t="shared" si="9"/>
        <v/>
      </c>
      <c r="AC22" s="127" t="str">
        <f t="shared" si="12"/>
        <v>n</v>
      </c>
      <c r="AD22" s="127" t="str">
        <f t="shared" si="13"/>
        <v>ok</v>
      </c>
    </row>
    <row r="23" spans="2:30" x14ac:dyDescent="0.25">
      <c r="B23" s="29">
        <v>12</v>
      </c>
      <c r="C23" s="30"/>
      <c r="D23" s="31"/>
      <c r="E23" s="29" t="str">
        <f t="shared" si="0"/>
        <v/>
      </c>
      <c r="F23" s="32"/>
      <c r="G23" s="33"/>
      <c r="H23" s="33"/>
      <c r="I23" s="34"/>
      <c r="J23" s="35"/>
      <c r="K23" s="36">
        <f t="shared" si="1"/>
        <v>0</v>
      </c>
      <c r="L23" s="89"/>
      <c r="M23" s="127"/>
      <c r="N23" s="127" t="str">
        <f t="shared" si="2"/>
        <v>n</v>
      </c>
      <c r="O23" s="127" t="str">
        <f t="shared" si="3"/>
        <v>ok</v>
      </c>
      <c r="P23" s="127" t="str">
        <f t="shared" si="4"/>
        <v>n</v>
      </c>
      <c r="Q23" s="127" t="str">
        <f t="shared" si="5"/>
        <v>ok</v>
      </c>
      <c r="R23" s="127" t="str">
        <f t="shared" si="6"/>
        <v>n</v>
      </c>
      <c r="S23" s="127" t="str">
        <f t="shared" si="7"/>
        <v>ok</v>
      </c>
      <c r="T23" s="127"/>
      <c r="U23" s="137"/>
      <c r="V23" s="137">
        <v>1999</v>
      </c>
      <c r="W23" s="137">
        <v>26</v>
      </c>
      <c r="X23" s="137" t="s">
        <v>36</v>
      </c>
      <c r="Y23" s="137"/>
      <c r="Z23" s="137"/>
      <c r="AA23" s="137" t="str">
        <f t="shared" si="8"/>
        <v/>
      </c>
      <c r="AB23" s="137" t="str">
        <f t="shared" si="9"/>
        <v/>
      </c>
      <c r="AC23" s="127" t="str">
        <f t="shared" si="12"/>
        <v>n</v>
      </c>
      <c r="AD23" s="127" t="str">
        <f t="shared" si="13"/>
        <v>ok</v>
      </c>
    </row>
    <row r="24" spans="2:30" x14ac:dyDescent="0.25">
      <c r="B24" s="29">
        <v>13</v>
      </c>
      <c r="C24" s="30"/>
      <c r="D24" s="31"/>
      <c r="E24" s="29" t="str">
        <f t="shared" si="0"/>
        <v/>
      </c>
      <c r="F24" s="32"/>
      <c r="G24" s="33"/>
      <c r="H24" s="33"/>
      <c r="I24" s="34"/>
      <c r="J24" s="35"/>
      <c r="K24" s="36">
        <f t="shared" si="1"/>
        <v>0</v>
      </c>
      <c r="L24" s="89"/>
      <c r="M24" s="127"/>
      <c r="N24" s="127" t="str">
        <f t="shared" si="2"/>
        <v>n</v>
      </c>
      <c r="O24" s="127" t="str">
        <f t="shared" si="3"/>
        <v>ok</v>
      </c>
      <c r="P24" s="127" t="str">
        <f t="shared" si="4"/>
        <v>n</v>
      </c>
      <c r="Q24" s="127" t="str">
        <f t="shared" si="5"/>
        <v>ok</v>
      </c>
      <c r="R24" s="127" t="str">
        <f t="shared" si="6"/>
        <v>n</v>
      </c>
      <c r="S24" s="127" t="str">
        <f t="shared" si="7"/>
        <v>ok</v>
      </c>
      <c r="T24" s="127"/>
      <c r="U24" s="137"/>
      <c r="V24" s="137">
        <v>1998</v>
      </c>
      <c r="W24" s="137">
        <v>27</v>
      </c>
      <c r="X24" s="137" t="s">
        <v>37</v>
      </c>
      <c r="Y24" s="137"/>
      <c r="Z24" s="137"/>
      <c r="AA24" s="137" t="str">
        <f t="shared" si="8"/>
        <v/>
      </c>
      <c r="AB24" s="137" t="str">
        <f t="shared" si="9"/>
        <v/>
      </c>
      <c r="AC24" s="127" t="str">
        <f t="shared" si="12"/>
        <v>n</v>
      </c>
      <c r="AD24" s="127" t="str">
        <f t="shared" si="13"/>
        <v>ok</v>
      </c>
    </row>
    <row r="25" spans="2:30" x14ac:dyDescent="0.25">
      <c r="B25" s="29">
        <v>14</v>
      </c>
      <c r="C25" s="30"/>
      <c r="D25" s="31"/>
      <c r="E25" s="29" t="str">
        <f t="shared" si="0"/>
        <v/>
      </c>
      <c r="F25" s="32"/>
      <c r="G25" s="33"/>
      <c r="H25" s="33"/>
      <c r="I25" s="34"/>
      <c r="J25" s="35"/>
      <c r="K25" s="36">
        <f t="shared" si="1"/>
        <v>0</v>
      </c>
      <c r="L25" s="89"/>
      <c r="M25" s="127"/>
      <c r="N25" s="127" t="str">
        <f t="shared" si="2"/>
        <v>n</v>
      </c>
      <c r="O25" s="127" t="str">
        <f t="shared" si="3"/>
        <v>ok</v>
      </c>
      <c r="P25" s="127" t="str">
        <f t="shared" si="4"/>
        <v>n</v>
      </c>
      <c r="Q25" s="127" t="str">
        <f t="shared" si="5"/>
        <v>ok</v>
      </c>
      <c r="R25" s="127" t="str">
        <f t="shared" si="6"/>
        <v>n</v>
      </c>
      <c r="S25" s="127" t="str">
        <f t="shared" si="7"/>
        <v>ok</v>
      </c>
      <c r="T25" s="127"/>
      <c r="U25" s="137"/>
      <c r="V25" s="137">
        <v>1997</v>
      </c>
      <c r="W25" s="137">
        <v>28</v>
      </c>
      <c r="X25" s="137" t="s">
        <v>38</v>
      </c>
      <c r="Y25" s="137"/>
      <c r="Z25" s="137"/>
      <c r="AA25" s="137" t="str">
        <f t="shared" si="8"/>
        <v/>
      </c>
      <c r="AB25" s="137" t="str">
        <f t="shared" si="9"/>
        <v/>
      </c>
      <c r="AC25" s="127" t="str">
        <f t="shared" si="12"/>
        <v>n</v>
      </c>
      <c r="AD25" s="127" t="str">
        <f t="shared" si="13"/>
        <v>ok</v>
      </c>
    </row>
    <row r="26" spans="2:30" x14ac:dyDescent="0.25">
      <c r="B26" s="29">
        <v>15</v>
      </c>
      <c r="C26" s="30"/>
      <c r="D26" s="31"/>
      <c r="E26" s="29" t="str">
        <f t="shared" si="0"/>
        <v/>
      </c>
      <c r="F26" s="32"/>
      <c r="G26" s="33"/>
      <c r="H26" s="33"/>
      <c r="I26" s="34"/>
      <c r="J26" s="35"/>
      <c r="K26" s="36">
        <f t="shared" si="1"/>
        <v>0</v>
      </c>
      <c r="L26" s="89"/>
      <c r="M26" s="127"/>
      <c r="N26" s="127" t="str">
        <f t="shared" si="2"/>
        <v>n</v>
      </c>
      <c r="O26" s="127" t="str">
        <f t="shared" si="3"/>
        <v>ok</v>
      </c>
      <c r="P26" s="127" t="str">
        <f t="shared" si="4"/>
        <v>n</v>
      </c>
      <c r="Q26" s="127" t="str">
        <f t="shared" si="5"/>
        <v>ok</v>
      </c>
      <c r="R26" s="127" t="str">
        <f t="shared" si="6"/>
        <v>n</v>
      </c>
      <c r="S26" s="127" t="str">
        <f t="shared" si="7"/>
        <v>ok</v>
      </c>
      <c r="T26" s="127"/>
      <c r="U26" s="137"/>
      <c r="V26" s="137">
        <v>1996</v>
      </c>
      <c r="W26" s="137">
        <v>29</v>
      </c>
      <c r="X26" s="137"/>
      <c r="Y26" s="137"/>
      <c r="Z26" s="137"/>
      <c r="AA26" s="137" t="str">
        <f t="shared" si="8"/>
        <v/>
      </c>
      <c r="AB26" s="137" t="str">
        <f t="shared" si="9"/>
        <v/>
      </c>
      <c r="AC26" s="127" t="str">
        <f t="shared" si="12"/>
        <v>n</v>
      </c>
      <c r="AD26" s="127" t="str">
        <f t="shared" si="13"/>
        <v>ok</v>
      </c>
    </row>
    <row r="27" spans="2:30" x14ac:dyDescent="0.25">
      <c r="B27" s="29">
        <v>16</v>
      </c>
      <c r="C27" s="30"/>
      <c r="D27" s="31"/>
      <c r="E27" s="29" t="str">
        <f t="shared" si="0"/>
        <v/>
      </c>
      <c r="F27" s="32"/>
      <c r="G27" s="33"/>
      <c r="H27" s="33"/>
      <c r="I27" s="34"/>
      <c r="J27" s="35"/>
      <c r="K27" s="36">
        <f t="shared" si="1"/>
        <v>0</v>
      </c>
      <c r="L27" s="89"/>
      <c r="M27" s="127"/>
      <c r="N27" s="127" t="str">
        <f t="shared" si="2"/>
        <v>n</v>
      </c>
      <c r="O27" s="127" t="str">
        <f t="shared" si="3"/>
        <v>ok</v>
      </c>
      <c r="P27" s="127" t="str">
        <f t="shared" si="4"/>
        <v>n</v>
      </c>
      <c r="Q27" s="127" t="str">
        <f t="shared" si="5"/>
        <v>ok</v>
      </c>
      <c r="R27" s="127" t="str">
        <f t="shared" si="6"/>
        <v>n</v>
      </c>
      <c r="S27" s="127" t="str">
        <f t="shared" si="7"/>
        <v>ok</v>
      </c>
      <c r="T27" s="127"/>
      <c r="U27" s="137"/>
      <c r="V27" s="137">
        <v>1995</v>
      </c>
      <c r="W27" s="137">
        <v>30</v>
      </c>
      <c r="X27" s="137"/>
      <c r="Y27" s="137"/>
      <c r="Z27" s="137"/>
      <c r="AA27" s="137" t="str">
        <f t="shared" si="8"/>
        <v/>
      </c>
      <c r="AB27" s="137" t="str">
        <f t="shared" si="9"/>
        <v/>
      </c>
      <c r="AC27" s="127" t="str">
        <f t="shared" si="12"/>
        <v>n</v>
      </c>
      <c r="AD27" s="127" t="str">
        <f t="shared" si="13"/>
        <v>ok</v>
      </c>
    </row>
    <row r="28" spans="2:30" x14ac:dyDescent="0.25">
      <c r="B28" s="29">
        <v>17</v>
      </c>
      <c r="C28" s="30"/>
      <c r="D28" s="31"/>
      <c r="E28" s="29" t="str">
        <f t="shared" si="0"/>
        <v/>
      </c>
      <c r="F28" s="32"/>
      <c r="G28" s="33"/>
      <c r="H28" s="33"/>
      <c r="I28" s="34"/>
      <c r="J28" s="35"/>
      <c r="K28" s="36">
        <f t="shared" si="1"/>
        <v>0</v>
      </c>
      <c r="L28" s="89"/>
      <c r="M28" s="127"/>
      <c r="N28" s="127" t="str">
        <f t="shared" si="2"/>
        <v>n</v>
      </c>
      <c r="O28" s="127" t="str">
        <f t="shared" si="3"/>
        <v>ok</v>
      </c>
      <c r="P28" s="127" t="str">
        <f t="shared" si="4"/>
        <v>n</v>
      </c>
      <c r="Q28" s="127" t="str">
        <f t="shared" si="5"/>
        <v>ok</v>
      </c>
      <c r="R28" s="127" t="str">
        <f t="shared" si="6"/>
        <v>n</v>
      </c>
      <c r="S28" s="127" t="str">
        <f t="shared" si="7"/>
        <v>ok</v>
      </c>
      <c r="T28" s="127"/>
      <c r="U28" s="137"/>
      <c r="V28" s="137">
        <v>1994</v>
      </c>
      <c r="W28" s="137">
        <v>31</v>
      </c>
      <c r="X28" s="137"/>
      <c r="Y28" s="137"/>
      <c r="Z28" s="137"/>
      <c r="AA28" s="137" t="str">
        <f t="shared" si="8"/>
        <v/>
      </c>
      <c r="AB28" s="137" t="str">
        <f t="shared" si="9"/>
        <v/>
      </c>
      <c r="AC28" s="127" t="str">
        <f t="shared" si="12"/>
        <v>n</v>
      </c>
      <c r="AD28" s="127" t="str">
        <f t="shared" si="13"/>
        <v>ok</v>
      </c>
    </row>
    <row r="29" spans="2:30" x14ac:dyDescent="0.25">
      <c r="B29" s="29">
        <v>18</v>
      </c>
      <c r="C29" s="30"/>
      <c r="D29" s="31"/>
      <c r="E29" s="29" t="str">
        <f t="shared" si="0"/>
        <v/>
      </c>
      <c r="F29" s="32"/>
      <c r="G29" s="33"/>
      <c r="H29" s="33"/>
      <c r="I29" s="34"/>
      <c r="J29" s="35"/>
      <c r="K29" s="36">
        <f t="shared" si="1"/>
        <v>0</v>
      </c>
      <c r="L29" s="89"/>
      <c r="M29" s="127"/>
      <c r="N29" s="127" t="str">
        <f t="shared" si="2"/>
        <v>n</v>
      </c>
      <c r="O29" s="127" t="str">
        <f t="shared" si="3"/>
        <v>ok</v>
      </c>
      <c r="P29" s="127" t="str">
        <f t="shared" si="4"/>
        <v>n</v>
      </c>
      <c r="Q29" s="127" t="str">
        <f t="shared" si="5"/>
        <v>ok</v>
      </c>
      <c r="R29" s="127" t="str">
        <f t="shared" si="6"/>
        <v>n</v>
      </c>
      <c r="S29" s="127" t="str">
        <f t="shared" si="7"/>
        <v>ok</v>
      </c>
      <c r="T29" s="127"/>
      <c r="U29" s="137"/>
      <c r="V29" s="137">
        <v>1993</v>
      </c>
      <c r="W29" s="137">
        <v>32</v>
      </c>
      <c r="X29" s="137"/>
      <c r="Y29" s="137"/>
      <c r="Z29" s="137"/>
      <c r="AA29" s="137" t="str">
        <f t="shared" si="8"/>
        <v/>
      </c>
      <c r="AB29" s="137" t="str">
        <f t="shared" si="9"/>
        <v/>
      </c>
      <c r="AC29" s="127" t="str">
        <f t="shared" si="12"/>
        <v>n</v>
      </c>
      <c r="AD29" s="127" t="str">
        <f t="shared" si="13"/>
        <v>ok</v>
      </c>
    </row>
    <row r="30" spans="2:30" ht="15.75" x14ac:dyDescent="0.25">
      <c r="B30" s="29">
        <v>19</v>
      </c>
      <c r="C30" s="30"/>
      <c r="D30" s="31"/>
      <c r="E30" s="29" t="str">
        <f t="shared" si="0"/>
        <v/>
      </c>
      <c r="F30" s="32"/>
      <c r="G30" s="33"/>
      <c r="H30" s="33"/>
      <c r="I30" s="34"/>
      <c r="J30" s="35"/>
      <c r="K30" s="36">
        <f t="shared" si="1"/>
        <v>0</v>
      </c>
      <c r="L30" s="89"/>
      <c r="M30" s="127"/>
      <c r="N30" s="127" t="str">
        <f t="shared" si="2"/>
        <v>n</v>
      </c>
      <c r="O30" s="127" t="str">
        <f t="shared" si="3"/>
        <v>ok</v>
      </c>
      <c r="P30" s="127" t="str">
        <f t="shared" si="4"/>
        <v>n</v>
      </c>
      <c r="Q30" s="127" t="str">
        <f t="shared" si="5"/>
        <v>ok</v>
      </c>
      <c r="R30" s="127" t="str">
        <f t="shared" si="6"/>
        <v>n</v>
      </c>
      <c r="S30" s="127" t="str">
        <f t="shared" si="7"/>
        <v>ok</v>
      </c>
      <c r="T30" s="127"/>
      <c r="U30" s="137"/>
      <c r="V30" s="149"/>
      <c r="W30" s="137">
        <v>33</v>
      </c>
      <c r="X30" s="137"/>
      <c r="Y30" s="137"/>
      <c r="Z30" s="137"/>
      <c r="AA30" s="137" t="str">
        <f t="shared" si="8"/>
        <v/>
      </c>
      <c r="AB30" s="137" t="str">
        <f t="shared" si="9"/>
        <v/>
      </c>
      <c r="AC30" s="127" t="str">
        <f t="shared" si="12"/>
        <v>n</v>
      </c>
      <c r="AD30" s="127" t="str">
        <f t="shared" si="13"/>
        <v>ok</v>
      </c>
    </row>
    <row r="31" spans="2:30" ht="15.75" x14ac:dyDescent="0.25">
      <c r="B31" s="29">
        <v>20</v>
      </c>
      <c r="C31" s="30"/>
      <c r="D31" s="31"/>
      <c r="E31" s="29" t="str">
        <f t="shared" si="0"/>
        <v/>
      </c>
      <c r="F31" s="32"/>
      <c r="G31" s="33"/>
      <c r="H31" s="33"/>
      <c r="I31" s="34"/>
      <c r="J31" s="35"/>
      <c r="K31" s="36">
        <f t="shared" si="1"/>
        <v>0</v>
      </c>
      <c r="L31" s="89"/>
      <c r="M31" s="127"/>
      <c r="N31" s="127" t="str">
        <f t="shared" si="2"/>
        <v>n</v>
      </c>
      <c r="O31" s="127" t="str">
        <f t="shared" si="3"/>
        <v>ok</v>
      </c>
      <c r="P31" s="127" t="str">
        <f t="shared" si="4"/>
        <v>n</v>
      </c>
      <c r="Q31" s="127" t="str">
        <f t="shared" si="5"/>
        <v>ok</v>
      </c>
      <c r="R31" s="127" t="str">
        <f t="shared" si="6"/>
        <v>n</v>
      </c>
      <c r="S31" s="127" t="str">
        <f t="shared" si="7"/>
        <v>ok</v>
      </c>
      <c r="T31" s="127"/>
      <c r="U31" s="137"/>
      <c r="V31" s="149"/>
      <c r="W31" s="137">
        <v>34</v>
      </c>
      <c r="X31" s="137"/>
      <c r="Y31" s="137"/>
      <c r="Z31" s="137"/>
      <c r="AA31" s="137" t="str">
        <f t="shared" si="8"/>
        <v/>
      </c>
      <c r="AB31" s="137" t="str">
        <f t="shared" si="9"/>
        <v/>
      </c>
      <c r="AC31" s="127" t="str">
        <f t="shared" si="12"/>
        <v>n</v>
      </c>
      <c r="AD31" s="127" t="str">
        <f t="shared" si="13"/>
        <v>ok</v>
      </c>
    </row>
    <row r="32" spans="2:30" ht="15.75" x14ac:dyDescent="0.25">
      <c r="B32" s="29">
        <v>21</v>
      </c>
      <c r="C32" s="30"/>
      <c r="D32" s="31"/>
      <c r="E32" s="29" t="str">
        <f t="shared" si="0"/>
        <v/>
      </c>
      <c r="F32" s="32"/>
      <c r="G32" s="33"/>
      <c r="H32" s="33"/>
      <c r="I32" s="34"/>
      <c r="J32" s="35"/>
      <c r="K32" s="36">
        <f t="shared" si="1"/>
        <v>0</v>
      </c>
      <c r="L32" s="89"/>
      <c r="M32" s="127"/>
      <c r="N32" s="127" t="str">
        <f t="shared" si="2"/>
        <v>n</v>
      </c>
      <c r="O32" s="127" t="str">
        <f t="shared" si="3"/>
        <v>ok</v>
      </c>
      <c r="P32" s="127" t="str">
        <f t="shared" si="4"/>
        <v>n</v>
      </c>
      <c r="Q32" s="127" t="str">
        <f t="shared" si="5"/>
        <v>ok</v>
      </c>
      <c r="R32" s="127" t="str">
        <f t="shared" si="6"/>
        <v>n</v>
      </c>
      <c r="S32" s="127" t="str">
        <f t="shared" si="7"/>
        <v>ok</v>
      </c>
      <c r="T32" s="127"/>
      <c r="U32" s="137"/>
      <c r="V32" s="149"/>
      <c r="W32" s="137">
        <v>35</v>
      </c>
      <c r="X32" s="137"/>
      <c r="Y32" s="137"/>
      <c r="Z32" s="137"/>
      <c r="AA32" s="137" t="str">
        <f t="shared" si="8"/>
        <v/>
      </c>
      <c r="AB32" s="137" t="str">
        <f t="shared" si="9"/>
        <v/>
      </c>
      <c r="AC32" s="127" t="str">
        <f t="shared" si="12"/>
        <v>n</v>
      </c>
      <c r="AD32" s="127" t="str">
        <f t="shared" si="13"/>
        <v>ok</v>
      </c>
    </row>
    <row r="33" spans="2:30" ht="15.75" x14ac:dyDescent="0.25">
      <c r="B33" s="29">
        <v>22</v>
      </c>
      <c r="C33" s="30"/>
      <c r="D33" s="31"/>
      <c r="E33" s="29" t="str">
        <f t="shared" si="0"/>
        <v/>
      </c>
      <c r="F33" s="32"/>
      <c r="G33" s="33"/>
      <c r="H33" s="33"/>
      <c r="I33" s="34"/>
      <c r="J33" s="35"/>
      <c r="K33" s="36">
        <f t="shared" si="1"/>
        <v>0</v>
      </c>
      <c r="L33" s="89"/>
      <c r="M33" s="127"/>
      <c r="N33" s="127" t="str">
        <f t="shared" si="2"/>
        <v>n</v>
      </c>
      <c r="O33" s="127" t="str">
        <f t="shared" si="3"/>
        <v>ok</v>
      </c>
      <c r="P33" s="127" t="str">
        <f t="shared" si="4"/>
        <v>n</v>
      </c>
      <c r="Q33" s="127" t="str">
        <f t="shared" si="5"/>
        <v>ok</v>
      </c>
      <c r="R33" s="127" t="str">
        <f t="shared" si="6"/>
        <v>n</v>
      </c>
      <c r="S33" s="127" t="str">
        <f t="shared" si="7"/>
        <v>ok</v>
      </c>
      <c r="T33" s="127"/>
      <c r="U33" s="137"/>
      <c r="V33" s="149"/>
      <c r="W33" s="137">
        <v>36</v>
      </c>
      <c r="X33" s="137"/>
      <c r="Y33" s="137"/>
      <c r="Z33" s="137"/>
      <c r="AA33" s="137" t="str">
        <f t="shared" si="8"/>
        <v/>
      </c>
      <c r="AB33" s="137" t="str">
        <f t="shared" si="9"/>
        <v/>
      </c>
      <c r="AC33" s="127" t="str">
        <f t="shared" si="12"/>
        <v>n</v>
      </c>
      <c r="AD33" s="127" t="str">
        <f t="shared" si="13"/>
        <v>ok</v>
      </c>
    </row>
    <row r="34" spans="2:30" ht="15.75" x14ac:dyDescent="0.25">
      <c r="B34" s="29">
        <v>23</v>
      </c>
      <c r="C34" s="30"/>
      <c r="D34" s="31"/>
      <c r="E34" s="29" t="str">
        <f t="shared" si="0"/>
        <v/>
      </c>
      <c r="F34" s="32"/>
      <c r="G34" s="33"/>
      <c r="H34" s="33"/>
      <c r="I34" s="34"/>
      <c r="J34" s="35"/>
      <c r="K34" s="36">
        <f t="shared" si="1"/>
        <v>0</v>
      </c>
      <c r="L34" s="89"/>
      <c r="M34" s="127"/>
      <c r="N34" s="127" t="str">
        <f t="shared" si="2"/>
        <v>n</v>
      </c>
      <c r="O34" s="127" t="str">
        <f t="shared" si="3"/>
        <v>ok</v>
      </c>
      <c r="P34" s="127" t="str">
        <f t="shared" si="4"/>
        <v>n</v>
      </c>
      <c r="Q34" s="127" t="str">
        <f t="shared" si="5"/>
        <v>ok</v>
      </c>
      <c r="R34" s="127" t="str">
        <f t="shared" si="6"/>
        <v>n</v>
      </c>
      <c r="S34" s="127" t="str">
        <f t="shared" si="7"/>
        <v>ok</v>
      </c>
      <c r="T34" s="127"/>
      <c r="U34" s="137"/>
      <c r="V34" s="149"/>
      <c r="W34" s="137">
        <v>37</v>
      </c>
      <c r="X34" s="137"/>
      <c r="Y34" s="137"/>
      <c r="Z34" s="137"/>
      <c r="AA34" s="137" t="str">
        <f t="shared" si="8"/>
        <v/>
      </c>
      <c r="AB34" s="137" t="str">
        <f t="shared" si="9"/>
        <v/>
      </c>
      <c r="AC34" s="127" t="str">
        <f t="shared" si="12"/>
        <v>n</v>
      </c>
      <c r="AD34" s="127" t="str">
        <f t="shared" si="13"/>
        <v>ok</v>
      </c>
    </row>
    <row r="35" spans="2:30" ht="15.75" x14ac:dyDescent="0.25">
      <c r="B35" s="29">
        <v>24</v>
      </c>
      <c r="C35" s="30"/>
      <c r="D35" s="31"/>
      <c r="E35" s="29" t="str">
        <f t="shared" si="0"/>
        <v/>
      </c>
      <c r="F35" s="32"/>
      <c r="G35" s="33"/>
      <c r="H35" s="33"/>
      <c r="I35" s="34"/>
      <c r="J35" s="35"/>
      <c r="K35" s="36">
        <f t="shared" si="1"/>
        <v>0</v>
      </c>
      <c r="L35" s="89"/>
      <c r="M35" s="127"/>
      <c r="N35" s="127" t="str">
        <f t="shared" si="2"/>
        <v>n</v>
      </c>
      <c r="O35" s="127" t="str">
        <f t="shared" si="3"/>
        <v>ok</v>
      </c>
      <c r="P35" s="127" t="str">
        <f t="shared" si="4"/>
        <v>n</v>
      </c>
      <c r="Q35" s="127" t="str">
        <f t="shared" si="5"/>
        <v>ok</v>
      </c>
      <c r="R35" s="127" t="str">
        <f t="shared" si="6"/>
        <v>n</v>
      </c>
      <c r="S35" s="127" t="str">
        <f t="shared" si="7"/>
        <v>ok</v>
      </c>
      <c r="T35" s="127"/>
      <c r="U35" s="137"/>
      <c r="V35" s="149"/>
      <c r="W35" s="137">
        <v>38</v>
      </c>
      <c r="X35" s="137"/>
      <c r="Y35" s="137"/>
      <c r="Z35" s="137"/>
      <c r="AA35" s="137" t="str">
        <f t="shared" si="8"/>
        <v/>
      </c>
      <c r="AB35" s="137" t="str">
        <f t="shared" si="9"/>
        <v/>
      </c>
      <c r="AC35" s="127" t="str">
        <f t="shared" si="12"/>
        <v>n</v>
      </c>
      <c r="AD35" s="127" t="str">
        <f t="shared" si="13"/>
        <v>ok</v>
      </c>
    </row>
    <row r="36" spans="2:30" ht="15.75" x14ac:dyDescent="0.25">
      <c r="B36" s="29">
        <v>25</v>
      </c>
      <c r="C36" s="30"/>
      <c r="D36" s="31"/>
      <c r="E36" s="29" t="str">
        <f t="shared" si="0"/>
        <v/>
      </c>
      <c r="F36" s="32"/>
      <c r="G36" s="33"/>
      <c r="H36" s="33"/>
      <c r="I36" s="34"/>
      <c r="J36" s="35"/>
      <c r="K36" s="36">
        <f t="shared" si="1"/>
        <v>0</v>
      </c>
      <c r="L36" s="89"/>
      <c r="M36" s="127"/>
      <c r="N36" s="127" t="str">
        <f t="shared" si="2"/>
        <v>n</v>
      </c>
      <c r="O36" s="127" t="str">
        <f t="shared" si="3"/>
        <v>ok</v>
      </c>
      <c r="P36" s="127" t="str">
        <f t="shared" si="4"/>
        <v>n</v>
      </c>
      <c r="Q36" s="127" t="str">
        <f t="shared" si="5"/>
        <v>ok</v>
      </c>
      <c r="R36" s="127" t="str">
        <f t="shared" si="6"/>
        <v>n</v>
      </c>
      <c r="S36" s="127" t="str">
        <f t="shared" si="7"/>
        <v>ok</v>
      </c>
      <c r="T36" s="127"/>
      <c r="U36" s="137"/>
      <c r="V36" s="149"/>
      <c r="W36" s="137">
        <v>39</v>
      </c>
      <c r="X36" s="137"/>
      <c r="Y36" s="137"/>
      <c r="Z36" s="137"/>
      <c r="AA36" s="137" t="str">
        <f t="shared" si="8"/>
        <v/>
      </c>
      <c r="AB36" s="137" t="str">
        <f t="shared" si="9"/>
        <v/>
      </c>
      <c r="AC36" s="127" t="str">
        <f t="shared" si="12"/>
        <v>n</v>
      </c>
      <c r="AD36" s="127" t="str">
        <f t="shared" si="13"/>
        <v>ok</v>
      </c>
    </row>
    <row r="37" spans="2:30" ht="15.75" x14ac:dyDescent="0.25">
      <c r="B37" s="29">
        <v>26</v>
      </c>
      <c r="C37" s="30"/>
      <c r="D37" s="31"/>
      <c r="E37" s="29" t="str">
        <f t="shared" si="0"/>
        <v/>
      </c>
      <c r="F37" s="32"/>
      <c r="G37" s="33"/>
      <c r="H37" s="33"/>
      <c r="I37" s="34"/>
      <c r="J37" s="35"/>
      <c r="K37" s="36">
        <f t="shared" si="1"/>
        <v>0</v>
      </c>
      <c r="L37" s="89"/>
      <c r="M37" s="127"/>
      <c r="N37" s="127" t="str">
        <f t="shared" si="2"/>
        <v>n</v>
      </c>
      <c r="O37" s="127" t="str">
        <f t="shared" si="3"/>
        <v>ok</v>
      </c>
      <c r="P37" s="127" t="str">
        <f t="shared" si="4"/>
        <v>n</v>
      </c>
      <c r="Q37" s="127" t="str">
        <f t="shared" si="5"/>
        <v>ok</v>
      </c>
      <c r="R37" s="127" t="str">
        <f t="shared" si="6"/>
        <v>n</v>
      </c>
      <c r="S37" s="127" t="str">
        <f t="shared" si="7"/>
        <v>ok</v>
      </c>
      <c r="T37" s="127"/>
      <c r="U37" s="137"/>
      <c r="V37" s="149"/>
      <c r="W37" s="137">
        <v>40</v>
      </c>
      <c r="X37" s="137"/>
      <c r="Y37" s="137"/>
      <c r="Z37" s="137"/>
      <c r="AA37" s="137" t="str">
        <f t="shared" si="8"/>
        <v/>
      </c>
      <c r="AB37" s="137" t="str">
        <f t="shared" si="9"/>
        <v/>
      </c>
      <c r="AC37" s="127" t="str">
        <f t="shared" si="12"/>
        <v>n</v>
      </c>
      <c r="AD37" s="127" t="str">
        <f t="shared" si="13"/>
        <v>ok</v>
      </c>
    </row>
    <row r="38" spans="2:30" ht="15.75" x14ac:dyDescent="0.25">
      <c r="B38" s="29">
        <v>27</v>
      </c>
      <c r="C38" s="30"/>
      <c r="D38" s="31"/>
      <c r="E38" s="29" t="str">
        <f t="shared" si="0"/>
        <v/>
      </c>
      <c r="F38" s="32"/>
      <c r="G38" s="33"/>
      <c r="H38" s="33"/>
      <c r="I38" s="34"/>
      <c r="J38" s="35"/>
      <c r="K38" s="36">
        <f t="shared" si="1"/>
        <v>0</v>
      </c>
      <c r="L38" s="89"/>
      <c r="M38" s="127"/>
      <c r="N38" s="127" t="str">
        <f t="shared" si="2"/>
        <v>n</v>
      </c>
      <c r="O38" s="127" t="str">
        <f t="shared" si="3"/>
        <v>ok</v>
      </c>
      <c r="P38" s="127" t="str">
        <f t="shared" si="4"/>
        <v>n</v>
      </c>
      <c r="Q38" s="127" t="str">
        <f t="shared" si="5"/>
        <v>ok</v>
      </c>
      <c r="R38" s="127" t="str">
        <f t="shared" si="6"/>
        <v>n</v>
      </c>
      <c r="S38" s="127" t="str">
        <f t="shared" si="7"/>
        <v>ok</v>
      </c>
      <c r="T38" s="127"/>
      <c r="U38" s="137"/>
      <c r="V38" s="149"/>
      <c r="W38" s="137">
        <v>41</v>
      </c>
      <c r="X38" s="137"/>
      <c r="Y38" s="137"/>
      <c r="Z38" s="137"/>
      <c r="AA38" s="137" t="str">
        <f t="shared" si="8"/>
        <v/>
      </c>
      <c r="AB38" s="137" t="str">
        <f t="shared" si="9"/>
        <v/>
      </c>
      <c r="AC38" s="127" t="str">
        <f t="shared" si="12"/>
        <v>n</v>
      </c>
      <c r="AD38" s="127" t="str">
        <f t="shared" si="13"/>
        <v>ok</v>
      </c>
    </row>
    <row r="39" spans="2:30" ht="15.75" x14ac:dyDescent="0.25">
      <c r="B39" s="29">
        <v>28</v>
      </c>
      <c r="C39" s="30"/>
      <c r="D39" s="31"/>
      <c r="E39" s="29" t="str">
        <f t="shared" si="0"/>
        <v/>
      </c>
      <c r="F39" s="32"/>
      <c r="G39" s="33"/>
      <c r="H39" s="33"/>
      <c r="I39" s="34"/>
      <c r="J39" s="35"/>
      <c r="K39" s="36">
        <f t="shared" si="1"/>
        <v>0</v>
      </c>
      <c r="L39" s="89"/>
      <c r="M39" s="127"/>
      <c r="N39" s="127" t="str">
        <f t="shared" si="2"/>
        <v>n</v>
      </c>
      <c r="O39" s="127" t="str">
        <f t="shared" si="3"/>
        <v>ok</v>
      </c>
      <c r="P39" s="127" t="str">
        <f t="shared" si="4"/>
        <v>n</v>
      </c>
      <c r="Q39" s="127" t="str">
        <f t="shared" si="5"/>
        <v>ok</v>
      </c>
      <c r="R39" s="127" t="str">
        <f t="shared" si="6"/>
        <v>n</v>
      </c>
      <c r="S39" s="127" t="str">
        <f t="shared" si="7"/>
        <v>ok</v>
      </c>
      <c r="T39" s="127"/>
      <c r="U39" s="137"/>
      <c r="V39" s="149"/>
      <c r="W39" s="137">
        <v>42</v>
      </c>
      <c r="X39" s="137"/>
      <c r="Y39" s="137"/>
      <c r="Z39" s="137"/>
      <c r="AA39" s="137" t="str">
        <f t="shared" si="8"/>
        <v/>
      </c>
      <c r="AB39" s="137" t="str">
        <f t="shared" si="9"/>
        <v/>
      </c>
      <c r="AC39" s="127" t="str">
        <f t="shared" si="12"/>
        <v>n</v>
      </c>
      <c r="AD39" s="127" t="str">
        <f t="shared" si="13"/>
        <v>ok</v>
      </c>
    </row>
    <row r="40" spans="2:30" ht="15.75" x14ac:dyDescent="0.25">
      <c r="B40" s="29">
        <v>29</v>
      </c>
      <c r="C40" s="30"/>
      <c r="D40" s="31"/>
      <c r="E40" s="29" t="str">
        <f t="shared" si="0"/>
        <v/>
      </c>
      <c r="F40" s="32"/>
      <c r="G40" s="33"/>
      <c r="H40" s="33"/>
      <c r="I40" s="34"/>
      <c r="J40" s="35"/>
      <c r="K40" s="36">
        <f t="shared" si="1"/>
        <v>0</v>
      </c>
      <c r="L40" s="89"/>
      <c r="M40" s="127"/>
      <c r="N40" s="127" t="str">
        <f t="shared" si="2"/>
        <v>n</v>
      </c>
      <c r="O40" s="127" t="str">
        <f t="shared" si="3"/>
        <v>ok</v>
      </c>
      <c r="P40" s="127" t="str">
        <f t="shared" si="4"/>
        <v>n</v>
      </c>
      <c r="Q40" s="127" t="str">
        <f t="shared" si="5"/>
        <v>ok</v>
      </c>
      <c r="R40" s="127" t="str">
        <f t="shared" si="6"/>
        <v>n</v>
      </c>
      <c r="S40" s="127" t="str">
        <f t="shared" si="7"/>
        <v>ok</v>
      </c>
      <c r="T40" s="127"/>
      <c r="U40" s="137"/>
      <c r="V40" s="149"/>
      <c r="W40" s="137">
        <v>43</v>
      </c>
      <c r="X40" s="137"/>
      <c r="Y40" s="137"/>
      <c r="Z40" s="137"/>
      <c r="AA40" s="137" t="str">
        <f t="shared" si="8"/>
        <v/>
      </c>
      <c r="AB40" s="137" t="str">
        <f t="shared" si="9"/>
        <v/>
      </c>
      <c r="AC40" s="127" t="str">
        <f t="shared" si="12"/>
        <v>n</v>
      </c>
      <c r="AD40" s="127" t="str">
        <f t="shared" si="13"/>
        <v>ok</v>
      </c>
    </row>
    <row r="41" spans="2:30" ht="15.75" x14ac:dyDescent="0.25">
      <c r="B41" s="29">
        <v>30</v>
      </c>
      <c r="C41" s="30"/>
      <c r="D41" s="31"/>
      <c r="E41" s="29" t="str">
        <f t="shared" si="0"/>
        <v/>
      </c>
      <c r="F41" s="32"/>
      <c r="G41" s="33"/>
      <c r="H41" s="33"/>
      <c r="I41" s="34"/>
      <c r="J41" s="35"/>
      <c r="K41" s="36">
        <f t="shared" si="1"/>
        <v>0</v>
      </c>
      <c r="L41" s="89"/>
      <c r="M41" s="127"/>
      <c r="N41" s="127" t="str">
        <f t="shared" si="2"/>
        <v>n</v>
      </c>
      <c r="O41" s="127" t="str">
        <f t="shared" si="3"/>
        <v>ok</v>
      </c>
      <c r="P41" s="127" t="str">
        <f t="shared" si="4"/>
        <v>n</v>
      </c>
      <c r="Q41" s="127" t="str">
        <f t="shared" si="5"/>
        <v>ok</v>
      </c>
      <c r="R41" s="127" t="str">
        <f t="shared" si="6"/>
        <v>n</v>
      </c>
      <c r="S41" s="127" t="str">
        <f t="shared" si="7"/>
        <v>ok</v>
      </c>
      <c r="T41" s="127"/>
      <c r="U41" s="137"/>
      <c r="V41" s="149"/>
      <c r="W41" s="137">
        <v>44</v>
      </c>
      <c r="X41" s="137"/>
      <c r="Y41" s="137"/>
      <c r="Z41" s="137"/>
      <c r="AA41" s="137" t="str">
        <f t="shared" si="8"/>
        <v/>
      </c>
      <c r="AB41" s="137" t="str">
        <f t="shared" si="9"/>
        <v/>
      </c>
      <c r="AC41" s="127" t="str">
        <f t="shared" si="12"/>
        <v>n</v>
      </c>
      <c r="AD41" s="127" t="str">
        <f t="shared" si="13"/>
        <v>ok</v>
      </c>
    </row>
    <row r="42" spans="2:30" ht="15.75" x14ac:dyDescent="0.25">
      <c r="B42" s="29">
        <v>31</v>
      </c>
      <c r="C42" s="30"/>
      <c r="D42" s="31"/>
      <c r="E42" s="29" t="str">
        <f t="shared" si="0"/>
        <v/>
      </c>
      <c r="F42" s="32"/>
      <c r="G42" s="33"/>
      <c r="H42" s="33"/>
      <c r="I42" s="34"/>
      <c r="J42" s="35"/>
      <c r="K42" s="36">
        <f t="shared" si="1"/>
        <v>0</v>
      </c>
      <c r="L42" s="89"/>
      <c r="M42" s="127"/>
      <c r="N42" s="127" t="str">
        <f t="shared" si="2"/>
        <v>n</v>
      </c>
      <c r="O42" s="127" t="str">
        <f t="shared" si="3"/>
        <v>ok</v>
      </c>
      <c r="P42" s="127" t="str">
        <f t="shared" si="4"/>
        <v>n</v>
      </c>
      <c r="Q42" s="127" t="str">
        <f t="shared" si="5"/>
        <v>ok</v>
      </c>
      <c r="R42" s="127" t="str">
        <f t="shared" si="6"/>
        <v>n</v>
      </c>
      <c r="S42" s="127" t="str">
        <f t="shared" si="7"/>
        <v>ok</v>
      </c>
      <c r="T42" s="127"/>
      <c r="U42" s="137"/>
      <c r="V42" s="149"/>
      <c r="W42" s="137">
        <v>45</v>
      </c>
      <c r="X42" s="137"/>
      <c r="Y42" s="137"/>
      <c r="Z42" s="137"/>
      <c r="AA42" s="137" t="str">
        <f t="shared" si="8"/>
        <v/>
      </c>
      <c r="AB42" s="137" t="str">
        <f t="shared" si="9"/>
        <v/>
      </c>
      <c r="AC42" s="127" t="str">
        <f t="shared" si="12"/>
        <v>n</v>
      </c>
      <c r="AD42" s="127" t="str">
        <f t="shared" si="13"/>
        <v>ok</v>
      </c>
    </row>
    <row r="43" spans="2:30" ht="15.75" x14ac:dyDescent="0.25">
      <c r="B43" s="29">
        <v>32</v>
      </c>
      <c r="C43" s="30"/>
      <c r="D43" s="31"/>
      <c r="E43" s="29" t="str">
        <f t="shared" si="0"/>
        <v/>
      </c>
      <c r="F43" s="32"/>
      <c r="G43" s="33"/>
      <c r="H43" s="33"/>
      <c r="I43" s="34"/>
      <c r="J43" s="35"/>
      <c r="K43" s="36">
        <f t="shared" si="1"/>
        <v>0</v>
      </c>
      <c r="L43" s="89"/>
      <c r="M43" s="127"/>
      <c r="N43" s="127" t="str">
        <f t="shared" si="2"/>
        <v>n</v>
      </c>
      <c r="O43" s="127" t="str">
        <f t="shared" si="3"/>
        <v>ok</v>
      </c>
      <c r="P43" s="127" t="str">
        <f t="shared" si="4"/>
        <v>n</v>
      </c>
      <c r="Q43" s="127" t="str">
        <f t="shared" si="5"/>
        <v>ok</v>
      </c>
      <c r="R43" s="127" t="str">
        <f t="shared" si="6"/>
        <v>n</v>
      </c>
      <c r="S43" s="127" t="str">
        <f t="shared" si="7"/>
        <v>ok</v>
      </c>
      <c r="T43" s="127"/>
      <c r="U43" s="137"/>
      <c r="V43" s="149"/>
      <c r="W43" s="137">
        <v>46</v>
      </c>
      <c r="X43" s="137"/>
      <c r="Y43" s="137"/>
      <c r="Z43" s="137"/>
      <c r="AA43" s="137" t="str">
        <f t="shared" si="8"/>
        <v/>
      </c>
      <c r="AB43" s="137" t="str">
        <f t="shared" si="9"/>
        <v/>
      </c>
      <c r="AC43" s="127" t="str">
        <f t="shared" si="12"/>
        <v>n</v>
      </c>
      <c r="AD43" s="127" t="str">
        <f t="shared" si="13"/>
        <v>ok</v>
      </c>
    </row>
    <row r="44" spans="2:30" ht="15.75" x14ac:dyDescent="0.25">
      <c r="B44" s="29">
        <v>33</v>
      </c>
      <c r="C44" s="30"/>
      <c r="D44" s="31"/>
      <c r="E44" s="29" t="str">
        <f t="shared" si="0"/>
        <v/>
      </c>
      <c r="F44" s="32"/>
      <c r="G44" s="33"/>
      <c r="H44" s="33"/>
      <c r="I44" s="34"/>
      <c r="J44" s="35"/>
      <c r="K44" s="36">
        <f t="shared" si="1"/>
        <v>0</v>
      </c>
      <c r="L44" s="89"/>
      <c r="M44" s="127"/>
      <c r="N44" s="127" t="str">
        <f t="shared" si="2"/>
        <v>n</v>
      </c>
      <c r="O44" s="127" t="str">
        <f t="shared" si="3"/>
        <v>ok</v>
      </c>
      <c r="P44" s="127" t="str">
        <f t="shared" si="4"/>
        <v>n</v>
      </c>
      <c r="Q44" s="127" t="str">
        <f t="shared" si="5"/>
        <v>ok</v>
      </c>
      <c r="R44" s="127" t="str">
        <f t="shared" si="6"/>
        <v>n</v>
      </c>
      <c r="S44" s="127" t="str">
        <f t="shared" si="7"/>
        <v>ok</v>
      </c>
      <c r="T44" s="127"/>
      <c r="U44" s="137"/>
      <c r="V44" s="149"/>
      <c r="W44" s="137">
        <v>47</v>
      </c>
      <c r="X44" s="137"/>
      <c r="Y44" s="137"/>
      <c r="Z44" s="137"/>
      <c r="AA44" s="137" t="str">
        <f t="shared" si="8"/>
        <v/>
      </c>
      <c r="AB44" s="137" t="str">
        <f t="shared" si="9"/>
        <v/>
      </c>
      <c r="AC44" s="127" t="str">
        <f t="shared" si="12"/>
        <v>n</v>
      </c>
      <c r="AD44" s="127" t="str">
        <f t="shared" si="13"/>
        <v>ok</v>
      </c>
    </row>
    <row r="45" spans="2:30" ht="15.75" x14ac:dyDescent="0.25">
      <c r="B45" s="29">
        <v>34</v>
      </c>
      <c r="C45" s="30"/>
      <c r="D45" s="31"/>
      <c r="E45" s="29" t="str">
        <f t="shared" si="0"/>
        <v/>
      </c>
      <c r="F45" s="32"/>
      <c r="G45" s="33"/>
      <c r="H45" s="33"/>
      <c r="I45" s="34"/>
      <c r="J45" s="35"/>
      <c r="K45" s="36">
        <f t="shared" si="1"/>
        <v>0</v>
      </c>
      <c r="L45" s="89"/>
      <c r="M45" s="127"/>
      <c r="N45" s="127" t="str">
        <f t="shared" si="2"/>
        <v>n</v>
      </c>
      <c r="O45" s="127" t="str">
        <f t="shared" si="3"/>
        <v>ok</v>
      </c>
      <c r="P45" s="127" t="str">
        <f t="shared" si="4"/>
        <v>n</v>
      </c>
      <c r="Q45" s="127" t="str">
        <f t="shared" si="5"/>
        <v>ok</v>
      </c>
      <c r="R45" s="127" t="str">
        <f t="shared" si="6"/>
        <v>n</v>
      </c>
      <c r="S45" s="127" t="str">
        <f t="shared" si="7"/>
        <v>ok</v>
      </c>
      <c r="T45" s="127"/>
      <c r="U45" s="137"/>
      <c r="V45" s="149"/>
      <c r="W45" s="137">
        <v>48</v>
      </c>
      <c r="X45" s="137"/>
      <c r="Y45" s="137"/>
      <c r="Z45" s="137"/>
      <c r="AA45" s="137" t="str">
        <f t="shared" si="8"/>
        <v/>
      </c>
      <c r="AB45" s="137" t="str">
        <f t="shared" si="9"/>
        <v/>
      </c>
      <c r="AC45" s="127" t="str">
        <f t="shared" si="12"/>
        <v>n</v>
      </c>
      <c r="AD45" s="127" t="str">
        <f t="shared" si="13"/>
        <v>ok</v>
      </c>
    </row>
    <row r="46" spans="2:30" ht="15.75" x14ac:dyDescent="0.25">
      <c r="B46" s="29">
        <v>35</v>
      </c>
      <c r="C46" s="30"/>
      <c r="D46" s="31"/>
      <c r="E46" s="29" t="str">
        <f t="shared" si="0"/>
        <v/>
      </c>
      <c r="F46" s="32"/>
      <c r="G46" s="33"/>
      <c r="H46" s="33"/>
      <c r="I46" s="34"/>
      <c r="J46" s="35"/>
      <c r="K46" s="36">
        <f t="shared" si="1"/>
        <v>0</v>
      </c>
      <c r="L46" s="89"/>
      <c r="M46" s="127"/>
      <c r="N46" s="127" t="str">
        <f t="shared" si="2"/>
        <v>n</v>
      </c>
      <c r="O46" s="127" t="str">
        <f t="shared" si="3"/>
        <v>ok</v>
      </c>
      <c r="P46" s="127" t="str">
        <f t="shared" si="4"/>
        <v>n</v>
      </c>
      <c r="Q46" s="127" t="str">
        <f t="shared" si="5"/>
        <v>ok</v>
      </c>
      <c r="R46" s="127" t="str">
        <f t="shared" si="6"/>
        <v>n</v>
      </c>
      <c r="S46" s="127" t="str">
        <f t="shared" si="7"/>
        <v>ok</v>
      </c>
      <c r="T46" s="127"/>
      <c r="U46" s="137"/>
      <c r="V46" s="149"/>
      <c r="W46" s="137">
        <v>49</v>
      </c>
      <c r="X46" s="137"/>
      <c r="Y46" s="137"/>
      <c r="Z46" s="137"/>
      <c r="AA46" s="137" t="str">
        <f t="shared" si="8"/>
        <v/>
      </c>
      <c r="AB46" s="137" t="str">
        <f t="shared" si="9"/>
        <v/>
      </c>
      <c r="AC46" s="127" t="str">
        <f t="shared" si="12"/>
        <v>n</v>
      </c>
      <c r="AD46" s="127" t="str">
        <f t="shared" si="13"/>
        <v>ok</v>
      </c>
    </row>
    <row r="47" spans="2:30" ht="15.75" x14ac:dyDescent="0.25">
      <c r="B47" s="29">
        <v>36</v>
      </c>
      <c r="C47" s="30"/>
      <c r="D47" s="31"/>
      <c r="E47" s="29" t="str">
        <f t="shared" si="0"/>
        <v/>
      </c>
      <c r="F47" s="32"/>
      <c r="G47" s="33"/>
      <c r="H47" s="33"/>
      <c r="I47" s="34"/>
      <c r="J47" s="35"/>
      <c r="K47" s="36">
        <f t="shared" si="1"/>
        <v>0</v>
      </c>
      <c r="L47" s="89"/>
      <c r="M47" s="127"/>
      <c r="N47" s="127" t="str">
        <f t="shared" si="2"/>
        <v>n</v>
      </c>
      <c r="O47" s="127" t="str">
        <f t="shared" si="3"/>
        <v>ok</v>
      </c>
      <c r="P47" s="127" t="str">
        <f t="shared" si="4"/>
        <v>n</v>
      </c>
      <c r="Q47" s="127" t="str">
        <f t="shared" si="5"/>
        <v>ok</v>
      </c>
      <c r="R47" s="127" t="str">
        <f t="shared" si="6"/>
        <v>n</v>
      </c>
      <c r="S47" s="127" t="str">
        <f t="shared" si="7"/>
        <v>ok</v>
      </c>
      <c r="T47" s="127"/>
      <c r="U47" s="137"/>
      <c r="V47" s="149"/>
      <c r="W47" s="137">
        <v>50</v>
      </c>
      <c r="X47" s="137"/>
      <c r="Y47" s="137"/>
      <c r="Z47" s="137"/>
      <c r="AA47" s="137" t="str">
        <f t="shared" si="8"/>
        <v/>
      </c>
      <c r="AB47" s="137" t="str">
        <f t="shared" si="9"/>
        <v/>
      </c>
      <c r="AC47" s="127" t="str">
        <f t="shared" si="12"/>
        <v>n</v>
      </c>
      <c r="AD47" s="127" t="str">
        <f t="shared" si="13"/>
        <v>ok</v>
      </c>
    </row>
    <row r="48" spans="2:30" ht="15.75" x14ac:dyDescent="0.25">
      <c r="B48" s="29">
        <v>37</v>
      </c>
      <c r="C48" s="30"/>
      <c r="D48" s="31"/>
      <c r="E48" s="29" t="str">
        <f t="shared" si="0"/>
        <v/>
      </c>
      <c r="F48" s="32"/>
      <c r="G48" s="33"/>
      <c r="H48" s="33"/>
      <c r="I48" s="34"/>
      <c r="J48" s="35"/>
      <c r="K48" s="36">
        <f t="shared" si="1"/>
        <v>0</v>
      </c>
      <c r="L48" s="89"/>
      <c r="M48" s="127"/>
      <c r="N48" s="127" t="str">
        <f t="shared" si="2"/>
        <v>n</v>
      </c>
      <c r="O48" s="127" t="str">
        <f t="shared" si="3"/>
        <v>ok</v>
      </c>
      <c r="P48" s="127" t="str">
        <f t="shared" si="4"/>
        <v>n</v>
      </c>
      <c r="Q48" s="127" t="str">
        <f t="shared" si="5"/>
        <v>ok</v>
      </c>
      <c r="R48" s="127" t="str">
        <f t="shared" si="6"/>
        <v>n</v>
      </c>
      <c r="S48" s="127" t="str">
        <f t="shared" si="7"/>
        <v>ok</v>
      </c>
      <c r="T48" s="127"/>
      <c r="U48" s="137"/>
      <c r="V48" s="149"/>
      <c r="W48" s="137">
        <v>51</v>
      </c>
      <c r="X48" s="137"/>
      <c r="Y48" s="137"/>
      <c r="Z48" s="137"/>
      <c r="AA48" s="137" t="str">
        <f t="shared" si="8"/>
        <v/>
      </c>
      <c r="AB48" s="137" t="str">
        <f t="shared" si="9"/>
        <v/>
      </c>
      <c r="AC48" s="127" t="str">
        <f t="shared" si="12"/>
        <v>n</v>
      </c>
      <c r="AD48" s="127" t="str">
        <f t="shared" si="13"/>
        <v>ok</v>
      </c>
    </row>
    <row r="49" spans="2:30" ht="15.75" x14ac:dyDescent="0.25">
      <c r="B49" s="29">
        <v>38</v>
      </c>
      <c r="C49" s="30"/>
      <c r="D49" s="31"/>
      <c r="E49" s="29" t="str">
        <f t="shared" si="0"/>
        <v/>
      </c>
      <c r="F49" s="32"/>
      <c r="G49" s="33"/>
      <c r="H49" s="33"/>
      <c r="I49" s="34"/>
      <c r="J49" s="35"/>
      <c r="K49" s="36">
        <f t="shared" si="1"/>
        <v>0</v>
      </c>
      <c r="L49" s="89"/>
      <c r="M49" s="127"/>
      <c r="N49" s="127" t="str">
        <f t="shared" si="2"/>
        <v>n</v>
      </c>
      <c r="O49" s="127" t="str">
        <f t="shared" si="3"/>
        <v>ok</v>
      </c>
      <c r="P49" s="127" t="str">
        <f t="shared" si="4"/>
        <v>n</v>
      </c>
      <c r="Q49" s="127" t="str">
        <f t="shared" si="5"/>
        <v>ok</v>
      </c>
      <c r="R49" s="127" t="str">
        <f t="shared" si="6"/>
        <v>n</v>
      </c>
      <c r="S49" s="127" t="str">
        <f t="shared" si="7"/>
        <v>ok</v>
      </c>
      <c r="T49" s="127"/>
      <c r="U49" s="137"/>
      <c r="V49" s="149"/>
      <c r="W49" s="137">
        <v>52</v>
      </c>
      <c r="X49" s="137"/>
      <c r="Y49" s="137"/>
      <c r="Z49" s="137"/>
      <c r="AA49" s="137" t="str">
        <f t="shared" si="8"/>
        <v/>
      </c>
      <c r="AB49" s="137" t="str">
        <f t="shared" si="9"/>
        <v/>
      </c>
      <c r="AC49" s="127" t="str">
        <f t="shared" si="12"/>
        <v>n</v>
      </c>
      <c r="AD49" s="127" t="str">
        <f t="shared" si="13"/>
        <v>ok</v>
      </c>
    </row>
    <row r="50" spans="2:30" ht="15.75" x14ac:dyDescent="0.25">
      <c r="B50" s="29">
        <v>39</v>
      </c>
      <c r="C50" s="30"/>
      <c r="D50" s="31"/>
      <c r="E50" s="29" t="str">
        <f t="shared" si="0"/>
        <v/>
      </c>
      <c r="F50" s="32"/>
      <c r="G50" s="33"/>
      <c r="H50" s="33"/>
      <c r="I50" s="34"/>
      <c r="J50" s="35"/>
      <c r="K50" s="36">
        <f t="shared" si="1"/>
        <v>0</v>
      </c>
      <c r="L50" s="89"/>
      <c r="M50" s="127"/>
      <c r="N50" s="127" t="str">
        <f t="shared" si="2"/>
        <v>n</v>
      </c>
      <c r="O50" s="127" t="str">
        <f t="shared" si="3"/>
        <v>ok</v>
      </c>
      <c r="P50" s="127" t="str">
        <f t="shared" si="4"/>
        <v>n</v>
      </c>
      <c r="Q50" s="127" t="str">
        <f t="shared" si="5"/>
        <v>ok</v>
      </c>
      <c r="R50" s="127" t="str">
        <f t="shared" si="6"/>
        <v>n</v>
      </c>
      <c r="S50" s="127" t="str">
        <f t="shared" si="7"/>
        <v>ok</v>
      </c>
      <c r="T50" s="127"/>
      <c r="U50" s="137"/>
      <c r="V50" s="149"/>
      <c r="W50" s="137">
        <v>53</v>
      </c>
      <c r="X50" s="137"/>
      <c r="Y50" s="137"/>
      <c r="Z50" s="137"/>
      <c r="AA50" s="137" t="str">
        <f t="shared" si="8"/>
        <v/>
      </c>
      <c r="AB50" s="137" t="str">
        <f t="shared" si="9"/>
        <v/>
      </c>
      <c r="AC50" s="127" t="str">
        <f t="shared" si="12"/>
        <v>n</v>
      </c>
      <c r="AD50" s="127" t="str">
        <f t="shared" si="13"/>
        <v>ok</v>
      </c>
    </row>
    <row r="51" spans="2:30" ht="15.75" x14ac:dyDescent="0.25">
      <c r="B51" s="29">
        <v>40</v>
      </c>
      <c r="C51" s="30"/>
      <c r="D51" s="31"/>
      <c r="E51" s="29" t="str">
        <f t="shared" si="0"/>
        <v/>
      </c>
      <c r="F51" s="32"/>
      <c r="G51" s="33"/>
      <c r="H51" s="33"/>
      <c r="I51" s="34"/>
      <c r="J51" s="35"/>
      <c r="K51" s="36">
        <f t="shared" si="1"/>
        <v>0</v>
      </c>
      <c r="L51" s="89"/>
      <c r="M51" s="127"/>
      <c r="N51" s="127" t="str">
        <f t="shared" si="2"/>
        <v>n</v>
      </c>
      <c r="O51" s="127" t="str">
        <f t="shared" si="3"/>
        <v>ok</v>
      </c>
      <c r="P51" s="127" t="str">
        <f t="shared" si="4"/>
        <v>n</v>
      </c>
      <c r="Q51" s="127" t="str">
        <f t="shared" si="5"/>
        <v>ok</v>
      </c>
      <c r="R51" s="127" t="str">
        <f t="shared" si="6"/>
        <v>n</v>
      </c>
      <c r="S51" s="127" t="str">
        <f t="shared" si="7"/>
        <v>ok</v>
      </c>
      <c r="T51" s="127"/>
      <c r="U51" s="137"/>
      <c r="V51" s="149"/>
      <c r="W51" s="137">
        <v>54</v>
      </c>
      <c r="X51" s="137"/>
      <c r="Y51" s="137"/>
      <c r="Z51" s="137"/>
      <c r="AA51" s="137" t="str">
        <f t="shared" si="8"/>
        <v/>
      </c>
      <c r="AB51" s="137" t="str">
        <f t="shared" si="9"/>
        <v/>
      </c>
      <c r="AC51" s="127" t="str">
        <f t="shared" si="12"/>
        <v>n</v>
      </c>
      <c r="AD51" s="127" t="str">
        <f t="shared" si="13"/>
        <v>ok</v>
      </c>
    </row>
    <row r="52" spans="2:30" ht="15.75" x14ac:dyDescent="0.25">
      <c r="B52" s="29">
        <v>41</v>
      </c>
      <c r="C52" s="30"/>
      <c r="D52" s="31"/>
      <c r="E52" s="29" t="str">
        <f t="shared" si="0"/>
        <v/>
      </c>
      <c r="F52" s="32"/>
      <c r="G52" s="33"/>
      <c r="H52" s="33"/>
      <c r="I52" s="34"/>
      <c r="J52" s="35"/>
      <c r="K52" s="36">
        <f t="shared" si="1"/>
        <v>0</v>
      </c>
      <c r="L52" s="89"/>
      <c r="M52" s="127"/>
      <c r="N52" s="127" t="str">
        <f t="shared" si="2"/>
        <v>n</v>
      </c>
      <c r="O52" s="127" t="str">
        <f t="shared" si="3"/>
        <v>ok</v>
      </c>
      <c r="P52" s="127" t="str">
        <f t="shared" si="4"/>
        <v>n</v>
      </c>
      <c r="Q52" s="127" t="str">
        <f t="shared" si="5"/>
        <v>ok</v>
      </c>
      <c r="R52" s="127" t="str">
        <f t="shared" si="6"/>
        <v>n</v>
      </c>
      <c r="S52" s="127" t="str">
        <f t="shared" si="7"/>
        <v>ok</v>
      </c>
      <c r="T52" s="140"/>
      <c r="U52" s="137"/>
      <c r="V52" s="149"/>
      <c r="W52" s="137">
        <v>55</v>
      </c>
      <c r="X52" s="137"/>
      <c r="Y52" s="137"/>
      <c r="Z52" s="137"/>
      <c r="AA52" s="137" t="str">
        <f t="shared" si="8"/>
        <v/>
      </c>
      <c r="AB52" s="137" t="str">
        <f t="shared" si="9"/>
        <v/>
      </c>
      <c r="AC52" s="127" t="str">
        <f t="shared" si="12"/>
        <v>n</v>
      </c>
      <c r="AD52" s="127" t="str">
        <f t="shared" si="13"/>
        <v>ok</v>
      </c>
    </row>
    <row r="53" spans="2:30" ht="15.75" x14ac:dyDescent="0.25">
      <c r="B53" s="29">
        <v>42</v>
      </c>
      <c r="C53" s="30"/>
      <c r="D53" s="31"/>
      <c r="E53" s="29" t="str">
        <f t="shared" si="0"/>
        <v/>
      </c>
      <c r="F53" s="32"/>
      <c r="G53" s="33"/>
      <c r="H53" s="33"/>
      <c r="I53" s="34"/>
      <c r="J53" s="35"/>
      <c r="K53" s="36">
        <f t="shared" si="1"/>
        <v>0</v>
      </c>
      <c r="L53" s="89"/>
      <c r="M53" s="127"/>
      <c r="N53" s="127" t="str">
        <f t="shared" si="2"/>
        <v>n</v>
      </c>
      <c r="O53" s="127" t="str">
        <f t="shared" si="3"/>
        <v>ok</v>
      </c>
      <c r="P53" s="127" t="str">
        <f t="shared" si="4"/>
        <v>n</v>
      </c>
      <c r="Q53" s="127" t="str">
        <f t="shared" si="5"/>
        <v>ok</v>
      </c>
      <c r="R53" s="127" t="str">
        <f t="shared" si="6"/>
        <v>n</v>
      </c>
      <c r="S53" s="127" t="str">
        <f t="shared" si="7"/>
        <v>ok</v>
      </c>
      <c r="T53" s="129"/>
      <c r="U53" s="137"/>
      <c r="V53" s="149"/>
      <c r="W53" s="137">
        <v>56</v>
      </c>
      <c r="X53" s="137"/>
      <c r="Y53" s="137"/>
      <c r="Z53" s="137"/>
      <c r="AA53" s="137" t="str">
        <f t="shared" si="8"/>
        <v/>
      </c>
      <c r="AB53" s="137" t="str">
        <f t="shared" si="9"/>
        <v/>
      </c>
      <c r="AC53" s="127" t="str">
        <f t="shared" si="12"/>
        <v>n</v>
      </c>
      <c r="AD53" s="127" t="str">
        <f t="shared" si="13"/>
        <v>ok</v>
      </c>
    </row>
    <row r="54" spans="2:30" ht="15.75" x14ac:dyDescent="0.25">
      <c r="B54" s="29">
        <v>43</v>
      </c>
      <c r="C54" s="30"/>
      <c r="D54" s="31"/>
      <c r="E54" s="29" t="str">
        <f t="shared" si="0"/>
        <v/>
      </c>
      <c r="F54" s="32"/>
      <c r="G54" s="33"/>
      <c r="H54" s="33"/>
      <c r="I54" s="34"/>
      <c r="J54" s="35"/>
      <c r="K54" s="36">
        <f t="shared" si="1"/>
        <v>0</v>
      </c>
      <c r="L54" s="89"/>
      <c r="M54" s="127"/>
      <c r="N54" s="127" t="str">
        <f t="shared" si="2"/>
        <v>n</v>
      </c>
      <c r="O54" s="127" t="str">
        <f t="shared" si="3"/>
        <v>ok</v>
      </c>
      <c r="P54" s="127" t="str">
        <f t="shared" si="4"/>
        <v>n</v>
      </c>
      <c r="Q54" s="127" t="str">
        <f t="shared" si="5"/>
        <v>ok</v>
      </c>
      <c r="R54" s="127" t="str">
        <f t="shared" si="6"/>
        <v>n</v>
      </c>
      <c r="S54" s="127" t="str">
        <f t="shared" si="7"/>
        <v>ok</v>
      </c>
      <c r="T54" s="129"/>
      <c r="U54" s="137"/>
      <c r="V54" s="149"/>
      <c r="W54" s="137">
        <v>57</v>
      </c>
      <c r="X54" s="137"/>
      <c r="Y54" s="137"/>
      <c r="Z54" s="137"/>
      <c r="AA54" s="137" t="str">
        <f t="shared" si="8"/>
        <v/>
      </c>
      <c r="AB54" s="137" t="str">
        <f t="shared" si="9"/>
        <v/>
      </c>
      <c r="AC54" s="127" t="str">
        <f t="shared" si="12"/>
        <v>n</v>
      </c>
      <c r="AD54" s="127" t="str">
        <f t="shared" si="13"/>
        <v>ok</v>
      </c>
    </row>
    <row r="55" spans="2:30" ht="15.75" x14ac:dyDescent="0.25">
      <c r="B55" s="29">
        <v>44</v>
      </c>
      <c r="C55" s="30"/>
      <c r="D55" s="31"/>
      <c r="E55" s="29" t="str">
        <f t="shared" si="0"/>
        <v/>
      </c>
      <c r="F55" s="32"/>
      <c r="G55" s="33"/>
      <c r="H55" s="33"/>
      <c r="I55" s="34"/>
      <c r="J55" s="35"/>
      <c r="K55" s="36">
        <f t="shared" si="1"/>
        <v>0</v>
      </c>
      <c r="L55" s="89"/>
      <c r="M55" s="127"/>
      <c r="N55" s="127" t="str">
        <f t="shared" si="2"/>
        <v>n</v>
      </c>
      <c r="O55" s="127" t="str">
        <f t="shared" si="3"/>
        <v>ok</v>
      </c>
      <c r="P55" s="127" t="str">
        <f t="shared" si="4"/>
        <v>n</v>
      </c>
      <c r="Q55" s="127" t="str">
        <f t="shared" si="5"/>
        <v>ok</v>
      </c>
      <c r="R55" s="127" t="str">
        <f t="shared" si="6"/>
        <v>n</v>
      </c>
      <c r="S55" s="127" t="str">
        <f t="shared" si="7"/>
        <v>ok</v>
      </c>
      <c r="T55" s="129"/>
      <c r="U55" s="137"/>
      <c r="V55" s="149"/>
      <c r="W55" s="137">
        <v>58</v>
      </c>
      <c r="X55" s="137"/>
      <c r="Y55" s="137"/>
      <c r="Z55" s="137"/>
      <c r="AA55" s="137" t="str">
        <f t="shared" si="8"/>
        <v/>
      </c>
      <c r="AB55" s="137" t="str">
        <f t="shared" si="9"/>
        <v/>
      </c>
      <c r="AC55" s="127" t="str">
        <f t="shared" si="12"/>
        <v>n</v>
      </c>
      <c r="AD55" s="127" t="str">
        <f t="shared" si="13"/>
        <v>ok</v>
      </c>
    </row>
    <row r="56" spans="2:30" ht="15.75" x14ac:dyDescent="0.25">
      <c r="B56" s="29">
        <v>45</v>
      </c>
      <c r="C56" s="30"/>
      <c r="D56" s="31"/>
      <c r="E56" s="29" t="str">
        <f t="shared" si="0"/>
        <v/>
      </c>
      <c r="F56" s="32"/>
      <c r="G56" s="33"/>
      <c r="H56" s="33"/>
      <c r="I56" s="34"/>
      <c r="J56" s="35"/>
      <c r="K56" s="36">
        <f t="shared" si="1"/>
        <v>0</v>
      </c>
      <c r="L56" s="89"/>
      <c r="M56" s="127"/>
      <c r="N56" s="127" t="str">
        <f t="shared" si="2"/>
        <v>n</v>
      </c>
      <c r="O56" s="127" t="str">
        <f t="shared" si="3"/>
        <v>ok</v>
      </c>
      <c r="P56" s="127" t="str">
        <f t="shared" si="4"/>
        <v>n</v>
      </c>
      <c r="Q56" s="127" t="str">
        <f t="shared" si="5"/>
        <v>ok</v>
      </c>
      <c r="R56" s="127" t="str">
        <f t="shared" si="6"/>
        <v>n</v>
      </c>
      <c r="S56" s="127" t="str">
        <f t="shared" si="7"/>
        <v>ok</v>
      </c>
      <c r="T56" s="129"/>
      <c r="U56" s="137"/>
      <c r="V56" s="149"/>
      <c r="W56" s="137">
        <v>59</v>
      </c>
      <c r="X56" s="137"/>
      <c r="Y56" s="137"/>
      <c r="Z56" s="137"/>
      <c r="AA56" s="137" t="str">
        <f t="shared" si="8"/>
        <v/>
      </c>
      <c r="AB56" s="137" t="str">
        <f t="shared" si="9"/>
        <v/>
      </c>
      <c r="AC56" s="127" t="str">
        <f t="shared" si="12"/>
        <v>n</v>
      </c>
      <c r="AD56" s="127" t="str">
        <f t="shared" si="13"/>
        <v>ok</v>
      </c>
    </row>
    <row r="57" spans="2:30" ht="15.75" x14ac:dyDescent="0.25">
      <c r="B57" s="37"/>
      <c r="C57" s="38"/>
      <c r="D57" s="38"/>
      <c r="E57" s="38"/>
      <c r="F57" s="38"/>
      <c r="G57" s="38"/>
      <c r="H57" s="38"/>
      <c r="I57" s="39">
        <f>COUNTIF(I12:I56,"x")</f>
        <v>0</v>
      </c>
      <c r="J57" s="39">
        <f>COUNTIF(J12:J56,"x")</f>
        <v>0</v>
      </c>
      <c r="K57" s="40">
        <f>SUM(K12:K51)</f>
        <v>0</v>
      </c>
      <c r="L57" s="92"/>
      <c r="M57" s="140"/>
      <c r="N57" s="140"/>
      <c r="O57" s="140"/>
      <c r="P57" s="140"/>
      <c r="Q57" s="140"/>
      <c r="R57" s="140"/>
      <c r="S57" s="140"/>
      <c r="T57" s="129"/>
      <c r="U57" s="137"/>
      <c r="V57" s="149"/>
      <c r="W57" s="137">
        <v>60</v>
      </c>
      <c r="X57" s="137"/>
      <c r="Y57" s="137"/>
      <c r="Z57" s="137"/>
      <c r="AA57" s="137" t="str">
        <f t="shared" ref="AA57:AB60" si="14">IF(I57="X",20,"")</f>
        <v/>
      </c>
      <c r="AB57" s="137" t="str">
        <f t="shared" si="14"/>
        <v/>
      </c>
      <c r="AC57" s="137"/>
      <c r="AD57" s="137"/>
    </row>
    <row r="58" spans="2:30" ht="15.75" x14ac:dyDescent="0.25">
      <c r="B58" s="37"/>
      <c r="C58" s="38"/>
      <c r="D58" s="38"/>
      <c r="E58" s="38"/>
      <c r="F58" s="38"/>
      <c r="G58" s="38"/>
      <c r="H58" s="38"/>
      <c r="I58" s="41"/>
      <c r="J58" s="41"/>
      <c r="K58" s="41"/>
      <c r="L58" s="93"/>
      <c r="M58" s="141"/>
      <c r="N58" s="141"/>
      <c r="O58" s="141"/>
      <c r="P58" s="141"/>
      <c r="Q58" s="141"/>
      <c r="R58" s="141"/>
      <c r="S58" s="141"/>
      <c r="T58" s="129"/>
      <c r="U58" s="137"/>
      <c r="V58" s="149"/>
      <c r="W58" s="137">
        <v>61</v>
      </c>
      <c r="X58" s="137"/>
      <c r="Y58" s="137"/>
      <c r="Z58" s="137"/>
      <c r="AA58" s="137" t="str">
        <f t="shared" si="14"/>
        <v/>
      </c>
      <c r="AB58" s="137" t="str">
        <f t="shared" si="14"/>
        <v/>
      </c>
      <c r="AC58" s="137"/>
      <c r="AD58" s="137"/>
    </row>
    <row r="59" spans="2:30" ht="15.75" x14ac:dyDescent="0.25">
      <c r="B59" s="37"/>
      <c r="C59" s="38"/>
      <c r="D59" s="38"/>
      <c r="E59" s="38"/>
      <c r="F59" s="38"/>
      <c r="G59" s="38"/>
      <c r="H59" s="38"/>
      <c r="I59" s="41"/>
      <c r="J59" s="41"/>
      <c r="K59" s="42"/>
      <c r="L59" s="93"/>
      <c r="M59" s="141"/>
      <c r="N59" s="141"/>
      <c r="O59" s="141"/>
      <c r="P59" s="141"/>
      <c r="Q59" s="141"/>
      <c r="R59" s="141"/>
      <c r="S59" s="141"/>
      <c r="U59" s="137"/>
      <c r="V59" s="149"/>
      <c r="W59" s="137">
        <v>62</v>
      </c>
      <c r="X59" s="137"/>
      <c r="Y59" s="137"/>
      <c r="Z59" s="137"/>
      <c r="AA59" s="137" t="str">
        <f t="shared" si="14"/>
        <v/>
      </c>
      <c r="AB59" s="137" t="str">
        <f t="shared" si="14"/>
        <v/>
      </c>
      <c r="AC59" s="137"/>
      <c r="AD59" s="137"/>
    </row>
    <row r="60" spans="2:30" ht="15.75" x14ac:dyDescent="0.25">
      <c r="B60" s="37"/>
      <c r="C60" s="38"/>
      <c r="D60" s="38"/>
      <c r="E60" s="38"/>
      <c r="F60" s="38"/>
      <c r="G60" s="38"/>
      <c r="H60" s="38"/>
      <c r="I60" s="41"/>
      <c r="J60" s="41"/>
      <c r="K60" s="41"/>
      <c r="L60" s="93"/>
      <c r="M60" s="141"/>
      <c r="N60" s="141"/>
      <c r="O60" s="141"/>
      <c r="P60" s="141"/>
      <c r="Q60" s="141"/>
      <c r="R60" s="141"/>
      <c r="S60" s="141"/>
      <c r="U60" s="137"/>
      <c r="V60" s="149"/>
      <c r="W60" s="137">
        <v>63</v>
      </c>
      <c r="X60" s="137"/>
      <c r="Y60" s="137"/>
      <c r="Z60" s="137"/>
      <c r="AA60" s="137" t="str">
        <f t="shared" si="14"/>
        <v/>
      </c>
      <c r="AB60" s="137" t="str">
        <f t="shared" si="14"/>
        <v/>
      </c>
      <c r="AC60" s="137"/>
      <c r="AD60" s="137"/>
    </row>
    <row r="61" spans="2:30" ht="15.75" x14ac:dyDescent="0.25">
      <c r="B61" s="37"/>
      <c r="C61" s="38"/>
      <c r="D61" s="38"/>
      <c r="E61" s="38"/>
      <c r="F61" s="38"/>
      <c r="G61" s="38"/>
      <c r="H61" s="38"/>
      <c r="I61" s="41"/>
      <c r="J61" s="41"/>
      <c r="K61" s="41"/>
      <c r="L61" s="93"/>
      <c r="M61" s="141"/>
      <c r="N61" s="141"/>
      <c r="O61" s="141"/>
      <c r="P61" s="141"/>
      <c r="Q61" s="141"/>
      <c r="R61" s="141"/>
      <c r="S61" s="141"/>
      <c r="U61" s="137"/>
      <c r="V61" s="149"/>
      <c r="W61" s="137">
        <v>64</v>
      </c>
      <c r="X61" s="137"/>
      <c r="Y61" s="137"/>
      <c r="Z61" s="137"/>
      <c r="AA61" s="137"/>
      <c r="AB61" s="137"/>
      <c r="AC61" s="137"/>
      <c r="AD61" s="137"/>
    </row>
    <row r="62" spans="2:30" ht="15.75" x14ac:dyDescent="0.25">
      <c r="B62" s="37"/>
      <c r="C62" s="38"/>
      <c r="D62" s="38"/>
      <c r="E62" s="38"/>
      <c r="F62" s="38"/>
      <c r="G62" s="38"/>
      <c r="H62" s="38"/>
      <c r="I62" s="41"/>
      <c r="J62" s="41"/>
      <c r="K62" s="41"/>
      <c r="L62" s="93"/>
      <c r="M62" s="141"/>
      <c r="N62" s="141"/>
      <c r="O62" s="141"/>
      <c r="P62" s="141"/>
      <c r="Q62" s="141"/>
      <c r="R62" s="141"/>
      <c r="S62" s="141"/>
      <c r="U62" s="137"/>
      <c r="V62" s="149"/>
      <c r="W62" s="137">
        <v>65</v>
      </c>
      <c r="X62" s="137"/>
      <c r="Y62" s="137"/>
      <c r="Z62" s="137"/>
      <c r="AA62" s="137"/>
      <c r="AB62" s="137"/>
      <c r="AC62" s="137"/>
      <c r="AD62" s="137"/>
    </row>
    <row r="63" spans="2:30" ht="15.75" x14ac:dyDescent="0.25">
      <c r="B63" s="37"/>
      <c r="C63" s="38"/>
      <c r="D63" s="38"/>
      <c r="E63" s="38"/>
      <c r="F63" s="38"/>
      <c r="G63" s="38"/>
      <c r="H63" s="38"/>
      <c r="I63" s="41"/>
      <c r="J63" s="41"/>
      <c r="K63" s="41"/>
      <c r="L63" s="93"/>
      <c r="M63" s="141"/>
      <c r="N63" s="141"/>
      <c r="O63" s="141"/>
      <c r="P63" s="141"/>
      <c r="Q63" s="141"/>
      <c r="R63" s="141"/>
      <c r="S63" s="141"/>
      <c r="U63" s="137"/>
      <c r="V63" s="149"/>
      <c r="W63" s="137">
        <v>66</v>
      </c>
      <c r="X63" s="137"/>
      <c r="Y63" s="137"/>
      <c r="Z63" s="137"/>
      <c r="AA63" s="137"/>
      <c r="AB63" s="137"/>
      <c r="AC63" s="137"/>
      <c r="AD63" s="137"/>
    </row>
    <row r="64" spans="2:30" ht="15.75" x14ac:dyDescent="0.25">
      <c r="U64" s="137"/>
      <c r="V64" s="149"/>
      <c r="W64" s="137">
        <v>67</v>
      </c>
      <c r="X64" s="137"/>
      <c r="Y64" s="137"/>
      <c r="Z64" s="137"/>
      <c r="AA64" s="137"/>
      <c r="AB64" s="137"/>
      <c r="AC64" s="137"/>
      <c r="AD64" s="137"/>
    </row>
    <row r="65" spans="21:30" ht="15.75" x14ac:dyDescent="0.25">
      <c r="U65" s="137"/>
      <c r="V65" s="149"/>
      <c r="W65" s="137">
        <v>68</v>
      </c>
      <c r="X65" s="137"/>
      <c r="Y65" s="137"/>
      <c r="Z65" s="137"/>
      <c r="AA65" s="137"/>
      <c r="AB65" s="137"/>
      <c r="AC65" s="137"/>
      <c r="AD65" s="137"/>
    </row>
    <row r="66" spans="21:30" ht="15.75" x14ac:dyDescent="0.25">
      <c r="U66" s="137"/>
      <c r="V66" s="149"/>
      <c r="W66" s="137">
        <v>69</v>
      </c>
      <c r="X66" s="137"/>
      <c r="Y66" s="137"/>
      <c r="Z66" s="137"/>
      <c r="AA66" s="137"/>
      <c r="AB66" s="137"/>
      <c r="AC66" s="137"/>
      <c r="AD66" s="137"/>
    </row>
    <row r="67" spans="21:30" ht="15.75" x14ac:dyDescent="0.25">
      <c r="U67" s="137"/>
      <c r="V67" s="149"/>
      <c r="W67" s="137">
        <v>70</v>
      </c>
      <c r="X67" s="137"/>
      <c r="Y67" s="137"/>
      <c r="Z67" s="137"/>
      <c r="AA67" s="137"/>
      <c r="AB67" s="137"/>
      <c r="AC67" s="137"/>
      <c r="AD67" s="137"/>
    </row>
    <row r="68" spans="21:30" ht="15.75" x14ac:dyDescent="0.25">
      <c r="U68" s="137"/>
      <c r="V68" s="149"/>
      <c r="W68" s="137">
        <v>71</v>
      </c>
      <c r="X68" s="137"/>
      <c r="Y68" s="137"/>
      <c r="Z68" s="137"/>
      <c r="AA68" s="137"/>
      <c r="AB68" s="137"/>
      <c r="AC68" s="137"/>
      <c r="AD68" s="137"/>
    </row>
    <row r="69" spans="21:30" ht="15.75" x14ac:dyDescent="0.25">
      <c r="U69" s="137"/>
      <c r="V69" s="149"/>
      <c r="W69" s="137">
        <v>72</v>
      </c>
      <c r="X69" s="137"/>
      <c r="Y69" s="137"/>
      <c r="Z69" s="137"/>
      <c r="AA69" s="137"/>
      <c r="AB69" s="137"/>
      <c r="AC69" s="137"/>
      <c r="AD69" s="137"/>
    </row>
    <row r="70" spans="21:30" ht="15.75" x14ac:dyDescent="0.25">
      <c r="U70" s="137"/>
      <c r="V70" s="149"/>
      <c r="W70" s="137">
        <v>73</v>
      </c>
      <c r="X70" s="137"/>
      <c r="Y70" s="137"/>
      <c r="Z70" s="137"/>
      <c r="AA70" s="137"/>
      <c r="AB70" s="137"/>
      <c r="AC70" s="137"/>
      <c r="AD70" s="137"/>
    </row>
    <row r="71" spans="21:30" ht="15.75" x14ac:dyDescent="0.25">
      <c r="U71" s="137"/>
      <c r="V71" s="149"/>
      <c r="W71" s="137">
        <v>74</v>
      </c>
      <c r="X71" s="137"/>
      <c r="Y71" s="137"/>
      <c r="Z71" s="137"/>
      <c r="AA71" s="137"/>
      <c r="AB71" s="137"/>
      <c r="AC71" s="137"/>
      <c r="AD71" s="137"/>
    </row>
    <row r="72" spans="21:30" ht="15.75" x14ac:dyDescent="0.25">
      <c r="U72" s="137"/>
      <c r="V72" s="149"/>
      <c r="W72" s="137">
        <v>75</v>
      </c>
      <c r="X72" s="137"/>
      <c r="Y72" s="137"/>
      <c r="Z72" s="137"/>
      <c r="AA72" s="137"/>
      <c r="AB72" s="137"/>
      <c r="AC72" s="137"/>
      <c r="AD72" s="137"/>
    </row>
    <row r="73" spans="21:30" ht="15.75" x14ac:dyDescent="0.25">
      <c r="U73" s="137"/>
      <c r="V73" s="149"/>
      <c r="W73" s="137">
        <v>76</v>
      </c>
      <c r="X73" s="137"/>
      <c r="Y73" s="137"/>
      <c r="Z73" s="137"/>
      <c r="AA73" s="137"/>
      <c r="AB73" s="137"/>
      <c r="AC73" s="137"/>
      <c r="AD73" s="137"/>
    </row>
    <row r="74" spans="21:30" ht="15.75" x14ac:dyDescent="0.25">
      <c r="U74" s="137"/>
      <c r="V74" s="149"/>
      <c r="W74" s="137">
        <v>77</v>
      </c>
      <c r="X74" s="137"/>
      <c r="Y74" s="137"/>
      <c r="Z74" s="137"/>
      <c r="AA74" s="137"/>
      <c r="AB74" s="137"/>
      <c r="AC74" s="137"/>
      <c r="AD74" s="137"/>
    </row>
    <row r="75" spans="21:30" ht="15.75" x14ac:dyDescent="0.25">
      <c r="U75" s="137"/>
      <c r="V75" s="149"/>
      <c r="W75" s="137">
        <v>78</v>
      </c>
      <c r="X75" s="137"/>
      <c r="Y75" s="137"/>
      <c r="Z75" s="137"/>
      <c r="AA75" s="137"/>
      <c r="AB75" s="137"/>
      <c r="AC75" s="137"/>
      <c r="AD75" s="137"/>
    </row>
    <row r="76" spans="21:30" ht="15.75" x14ac:dyDescent="0.25">
      <c r="U76" s="137"/>
      <c r="V76" s="149"/>
      <c r="W76" s="137">
        <v>79</v>
      </c>
      <c r="X76" s="137"/>
      <c r="Y76" s="137"/>
      <c r="Z76" s="137"/>
      <c r="AA76" s="137"/>
      <c r="AB76" s="137"/>
      <c r="AC76" s="137"/>
      <c r="AD76" s="137"/>
    </row>
    <row r="77" spans="21:30" ht="15.75" x14ac:dyDescent="0.25">
      <c r="U77" s="137"/>
      <c r="V77" s="149"/>
      <c r="W77" s="137">
        <v>80</v>
      </c>
      <c r="X77" s="137"/>
      <c r="Y77" s="137"/>
      <c r="Z77" s="137"/>
      <c r="AA77" s="137"/>
      <c r="AB77" s="137"/>
      <c r="AC77" s="137"/>
      <c r="AD77" s="137"/>
    </row>
    <row r="78" spans="21:30" ht="15.75" x14ac:dyDescent="0.25">
      <c r="U78" s="137"/>
      <c r="V78" s="149"/>
      <c r="W78" s="137">
        <v>81</v>
      </c>
      <c r="X78" s="137"/>
      <c r="Y78" s="137"/>
      <c r="Z78" s="137"/>
      <c r="AA78" s="137"/>
      <c r="AB78" s="137"/>
      <c r="AC78" s="137"/>
      <c r="AD78" s="137"/>
    </row>
    <row r="79" spans="21:30" ht="15.75" x14ac:dyDescent="0.25">
      <c r="U79" s="137"/>
      <c r="V79" s="149"/>
      <c r="W79" s="137">
        <v>82</v>
      </c>
      <c r="X79" s="137"/>
      <c r="Y79" s="137"/>
      <c r="Z79" s="137"/>
      <c r="AA79" s="137"/>
      <c r="AB79" s="137"/>
      <c r="AC79" s="137"/>
      <c r="AD79" s="137"/>
    </row>
    <row r="80" spans="21:30" ht="15.75" x14ac:dyDescent="0.25">
      <c r="U80" s="137"/>
      <c r="V80" s="149"/>
      <c r="W80" s="137">
        <v>83</v>
      </c>
      <c r="X80" s="137"/>
      <c r="Y80" s="137"/>
      <c r="Z80" s="137"/>
      <c r="AA80" s="137"/>
      <c r="AB80" s="137"/>
      <c r="AC80" s="137"/>
      <c r="AD80" s="137"/>
    </row>
    <row r="81" spans="21:30" ht="15.75" x14ac:dyDescent="0.25">
      <c r="U81" s="137"/>
      <c r="V81" s="149"/>
      <c r="W81" s="137">
        <v>84</v>
      </c>
      <c r="X81" s="137"/>
      <c r="Y81" s="137"/>
      <c r="Z81" s="137"/>
      <c r="AA81" s="137"/>
      <c r="AB81" s="137"/>
      <c r="AC81" s="137"/>
      <c r="AD81" s="137"/>
    </row>
    <row r="82" spans="21:30" ht="15.75" x14ac:dyDescent="0.25">
      <c r="U82" s="137"/>
      <c r="V82" s="149"/>
      <c r="W82" s="137">
        <v>85</v>
      </c>
      <c r="X82" s="137"/>
      <c r="Y82" s="137"/>
      <c r="Z82" s="137"/>
      <c r="AA82" s="137"/>
      <c r="AB82" s="137"/>
      <c r="AC82" s="137"/>
      <c r="AD82" s="137"/>
    </row>
    <row r="83" spans="21:30" ht="15.75" x14ac:dyDescent="0.25">
      <c r="U83" s="137"/>
      <c r="V83" s="149"/>
      <c r="W83" s="137">
        <v>86</v>
      </c>
      <c r="X83" s="137"/>
      <c r="Y83" s="137"/>
      <c r="Z83" s="137"/>
      <c r="AA83" s="137"/>
      <c r="AB83" s="137"/>
      <c r="AC83" s="137"/>
      <c r="AD83" s="137"/>
    </row>
    <row r="84" spans="21:30" ht="15.75" x14ac:dyDescent="0.25">
      <c r="U84" s="137"/>
      <c r="V84" s="149"/>
      <c r="W84" s="137">
        <v>87</v>
      </c>
      <c r="X84" s="137"/>
      <c r="Y84" s="137"/>
      <c r="Z84" s="137"/>
      <c r="AA84" s="137"/>
      <c r="AB84" s="137"/>
      <c r="AC84" s="137"/>
      <c r="AD84" s="137"/>
    </row>
    <row r="85" spans="21:30" ht="15.75" x14ac:dyDescent="0.25">
      <c r="U85" s="137"/>
      <c r="V85" s="149"/>
      <c r="W85" s="137">
        <v>88</v>
      </c>
      <c r="X85" s="137"/>
      <c r="Y85" s="137"/>
      <c r="Z85" s="137"/>
      <c r="AA85" s="137"/>
      <c r="AB85" s="137"/>
      <c r="AC85" s="137"/>
      <c r="AD85" s="137"/>
    </row>
    <row r="86" spans="21:30" ht="15.75" x14ac:dyDescent="0.25">
      <c r="U86" s="137"/>
      <c r="V86" s="149"/>
      <c r="W86" s="137">
        <v>89</v>
      </c>
      <c r="X86" s="137"/>
      <c r="Y86" s="137"/>
      <c r="Z86" s="137"/>
      <c r="AA86" s="137"/>
      <c r="AB86" s="137"/>
      <c r="AC86" s="137"/>
      <c r="AD86" s="137"/>
    </row>
    <row r="87" spans="21:30" ht="15.75" x14ac:dyDescent="0.25">
      <c r="U87" s="137"/>
      <c r="V87" s="149"/>
      <c r="W87" s="137">
        <v>90</v>
      </c>
      <c r="X87" s="137"/>
      <c r="Y87" s="137"/>
      <c r="Z87" s="137"/>
      <c r="AA87" s="137"/>
      <c r="AB87" s="137"/>
      <c r="AC87" s="137"/>
      <c r="AD87" s="137"/>
    </row>
    <row r="88" spans="21:30" ht="15.75" x14ac:dyDescent="0.25">
      <c r="U88" s="137"/>
      <c r="V88" s="149"/>
      <c r="W88" s="137">
        <v>91</v>
      </c>
      <c r="X88" s="137"/>
      <c r="Y88" s="137"/>
      <c r="Z88" s="137"/>
      <c r="AA88" s="137"/>
      <c r="AB88" s="137"/>
      <c r="AC88" s="137"/>
      <c r="AD88" s="137"/>
    </row>
    <row r="89" spans="21:30" ht="15.75" x14ac:dyDescent="0.25">
      <c r="U89" s="137"/>
      <c r="V89" s="149"/>
      <c r="W89" s="137">
        <v>92</v>
      </c>
      <c r="X89" s="137"/>
      <c r="Y89" s="137"/>
      <c r="Z89" s="137"/>
      <c r="AA89" s="137"/>
      <c r="AB89" s="137"/>
      <c r="AC89" s="137"/>
      <c r="AD89" s="137"/>
    </row>
    <row r="90" spans="21:30" ht="15.75" x14ac:dyDescent="0.25">
      <c r="U90" s="137"/>
      <c r="V90" s="149"/>
      <c r="W90" s="137">
        <v>93</v>
      </c>
      <c r="X90" s="137"/>
      <c r="Y90" s="137"/>
      <c r="Z90" s="137"/>
      <c r="AA90" s="137"/>
      <c r="AB90" s="137"/>
      <c r="AC90" s="137"/>
      <c r="AD90" s="137"/>
    </row>
    <row r="91" spans="21:30" ht="15.75" x14ac:dyDescent="0.25">
      <c r="U91" s="137"/>
      <c r="V91" s="149"/>
      <c r="W91" s="137">
        <v>94</v>
      </c>
      <c r="X91" s="137"/>
      <c r="Y91" s="137"/>
      <c r="Z91" s="137"/>
      <c r="AA91" s="137"/>
      <c r="AB91" s="137"/>
      <c r="AC91" s="137"/>
      <c r="AD91" s="137"/>
    </row>
    <row r="92" spans="21:30" ht="15.75" x14ac:dyDescent="0.25">
      <c r="U92" s="137"/>
      <c r="V92" s="149"/>
      <c r="W92" s="137">
        <v>95</v>
      </c>
      <c r="X92" s="137"/>
      <c r="Y92" s="137"/>
      <c r="Z92" s="137"/>
      <c r="AA92" s="137"/>
      <c r="AB92" s="137"/>
      <c r="AC92" s="137"/>
      <c r="AD92" s="137"/>
    </row>
    <row r="93" spans="21:30" ht="15.75" x14ac:dyDescent="0.25">
      <c r="U93" s="137"/>
      <c r="V93" s="149"/>
      <c r="W93" s="137">
        <v>96</v>
      </c>
      <c r="X93" s="137"/>
      <c r="Y93" s="137"/>
      <c r="Z93" s="137"/>
      <c r="AA93" s="137"/>
      <c r="AB93" s="137"/>
      <c r="AC93" s="137"/>
      <c r="AD93" s="137"/>
    </row>
    <row r="94" spans="21:30" ht="15.75" x14ac:dyDescent="0.25">
      <c r="U94" s="137"/>
      <c r="V94" s="149"/>
      <c r="W94" s="137">
        <v>97</v>
      </c>
      <c r="X94" s="137"/>
      <c r="Y94" s="137"/>
      <c r="Z94" s="137"/>
      <c r="AA94" s="137"/>
      <c r="AB94" s="137"/>
      <c r="AC94" s="137"/>
      <c r="AD94" s="137"/>
    </row>
    <row r="95" spans="21:30" ht="15.75" x14ac:dyDescent="0.25">
      <c r="U95" s="137"/>
      <c r="V95" s="149"/>
      <c r="W95" s="137">
        <v>98</v>
      </c>
      <c r="X95" s="137"/>
      <c r="Y95" s="137"/>
      <c r="Z95" s="137"/>
      <c r="AA95" s="137"/>
      <c r="AB95" s="137"/>
      <c r="AC95" s="137"/>
      <c r="AD95" s="137"/>
    </row>
    <row r="96" spans="21:30" ht="15.75" x14ac:dyDescent="0.25">
      <c r="U96" s="137"/>
      <c r="V96" s="149"/>
      <c r="W96" s="137">
        <v>99</v>
      </c>
      <c r="X96" s="137"/>
      <c r="Y96" s="137"/>
      <c r="Z96" s="137"/>
      <c r="AA96" s="137"/>
      <c r="AB96" s="137"/>
      <c r="AC96" s="137"/>
      <c r="AD96" s="137"/>
    </row>
    <row r="97" spans="2:30" ht="15.75" x14ac:dyDescent="0.25">
      <c r="U97" s="137"/>
      <c r="V97" s="149"/>
      <c r="W97" s="137">
        <v>100</v>
      </c>
      <c r="X97" s="137"/>
      <c r="Y97" s="137"/>
      <c r="Z97" s="137"/>
      <c r="AA97" s="137"/>
      <c r="AB97" s="137"/>
      <c r="AC97" s="137"/>
      <c r="AD97" s="137"/>
    </row>
    <row r="98" spans="2:30" ht="15.75" x14ac:dyDescent="0.25">
      <c r="U98" s="137"/>
      <c r="V98" s="149"/>
      <c r="W98" s="137">
        <v>101</v>
      </c>
      <c r="X98" s="137"/>
      <c r="Y98" s="137"/>
      <c r="Z98" s="137"/>
      <c r="AA98" s="137"/>
      <c r="AB98" s="137"/>
      <c r="AC98" s="137"/>
      <c r="AD98" s="137"/>
    </row>
    <row r="99" spans="2:30" ht="15.75" x14ac:dyDescent="0.25">
      <c r="U99" s="137"/>
      <c r="V99" s="149"/>
      <c r="W99" s="137">
        <v>102</v>
      </c>
      <c r="X99" s="137"/>
      <c r="Y99" s="137"/>
      <c r="Z99" s="137"/>
      <c r="AA99" s="137" t="str">
        <f t="shared" ref="AA99:AA108" si="15">IF(I60="X",20,"")</f>
        <v/>
      </c>
      <c r="AB99" s="137" t="str">
        <f t="shared" ref="AB99:AB108" si="16">IF(J60="X",20,"")</f>
        <v/>
      </c>
      <c r="AC99" s="137"/>
      <c r="AD99" s="137"/>
    </row>
    <row r="100" spans="2:30" ht="15.75" x14ac:dyDescent="0.25">
      <c r="U100" s="137"/>
      <c r="V100" s="149"/>
      <c r="W100" s="137">
        <v>103</v>
      </c>
      <c r="X100" s="137"/>
      <c r="Y100" s="137"/>
      <c r="Z100" s="137"/>
      <c r="AA100" s="137" t="str">
        <f t="shared" si="15"/>
        <v/>
      </c>
      <c r="AB100" s="137" t="str">
        <f t="shared" si="16"/>
        <v/>
      </c>
      <c r="AC100" s="137"/>
      <c r="AD100" s="137"/>
    </row>
    <row r="101" spans="2:30" ht="15.75" x14ac:dyDescent="0.25">
      <c r="U101" s="137"/>
      <c r="V101" s="149"/>
      <c r="W101" s="137">
        <v>104</v>
      </c>
      <c r="X101" s="137"/>
      <c r="Y101" s="137"/>
      <c r="Z101" s="137"/>
      <c r="AA101" s="137" t="str">
        <f t="shared" si="15"/>
        <v/>
      </c>
      <c r="AB101" s="137" t="str">
        <f t="shared" si="16"/>
        <v/>
      </c>
      <c r="AC101" s="137"/>
      <c r="AD101" s="137"/>
    </row>
    <row r="102" spans="2:30" ht="15.75" x14ac:dyDescent="0.25">
      <c r="U102" s="137"/>
      <c r="V102" s="149"/>
      <c r="W102" s="137">
        <v>105</v>
      </c>
      <c r="X102" s="137"/>
      <c r="Y102" s="137"/>
      <c r="Z102" s="137"/>
      <c r="AA102" s="137" t="str">
        <f t="shared" si="15"/>
        <v/>
      </c>
      <c r="AB102" s="137" t="str">
        <f t="shared" si="16"/>
        <v/>
      </c>
      <c r="AC102" s="137"/>
      <c r="AD102" s="137"/>
    </row>
    <row r="103" spans="2:30" ht="15.75" x14ac:dyDescent="0.25">
      <c r="B103" s="43"/>
      <c r="C103" s="1"/>
      <c r="D103" s="1"/>
      <c r="E103" s="1"/>
      <c r="F103" s="1"/>
      <c r="G103" s="1"/>
      <c r="H103" s="1"/>
      <c r="I103" s="44"/>
      <c r="J103" s="44"/>
      <c r="K103" s="44"/>
      <c r="U103" s="137"/>
      <c r="V103" s="149"/>
      <c r="W103" s="137">
        <v>106</v>
      </c>
      <c r="X103" s="137"/>
      <c r="Y103" s="137"/>
      <c r="Z103" s="137"/>
      <c r="AA103" s="137" t="str">
        <f t="shared" si="15"/>
        <v/>
      </c>
      <c r="AB103" s="137" t="str">
        <f t="shared" si="16"/>
        <v/>
      </c>
      <c r="AC103" s="137"/>
      <c r="AD103" s="137"/>
    </row>
    <row r="104" spans="2:30" ht="15.75" x14ac:dyDescent="0.25">
      <c r="B104" s="43"/>
      <c r="C104" s="1">
        <v>2000</v>
      </c>
      <c r="D104" s="1" t="s">
        <v>32</v>
      </c>
      <c r="E104" s="1">
        <v>2001</v>
      </c>
      <c r="F104" s="1"/>
      <c r="G104" s="1"/>
      <c r="H104" s="1"/>
      <c r="I104" s="44"/>
      <c r="J104" s="44"/>
      <c r="K104" s="44"/>
      <c r="U104" s="137"/>
      <c r="V104" s="149"/>
      <c r="W104" s="137">
        <v>107</v>
      </c>
      <c r="X104" s="137"/>
      <c r="Y104" s="137"/>
      <c r="Z104" s="137"/>
      <c r="AA104" s="137" t="str">
        <f t="shared" si="15"/>
        <v/>
      </c>
      <c r="AB104" s="137" t="str">
        <f t="shared" si="16"/>
        <v/>
      </c>
      <c r="AC104" s="137"/>
      <c r="AD104" s="137"/>
    </row>
    <row r="105" spans="2:30" ht="15.75" x14ac:dyDescent="0.25">
      <c r="B105" s="43"/>
      <c r="C105" s="1">
        <v>2002</v>
      </c>
      <c r="D105" s="1" t="s">
        <v>30</v>
      </c>
      <c r="E105" s="1">
        <v>2003</v>
      </c>
      <c r="F105" s="1"/>
      <c r="G105" s="1"/>
      <c r="H105" s="1"/>
      <c r="I105" s="44"/>
      <c r="J105" s="44"/>
      <c r="K105" s="44"/>
      <c r="U105" s="137"/>
      <c r="V105" s="149"/>
      <c r="W105" s="137">
        <v>108</v>
      </c>
      <c r="X105" s="137"/>
      <c r="Y105" s="137"/>
      <c r="Z105" s="137"/>
      <c r="AA105" s="137" t="str">
        <f t="shared" si="15"/>
        <v/>
      </c>
      <c r="AB105" s="137" t="str">
        <f t="shared" si="16"/>
        <v/>
      </c>
      <c r="AC105" s="137"/>
      <c r="AD105" s="137"/>
    </row>
    <row r="106" spans="2:30" ht="15.75" x14ac:dyDescent="0.25">
      <c r="B106" s="43"/>
      <c r="C106" s="1">
        <v>2004</v>
      </c>
      <c r="D106" s="1" t="s">
        <v>28</v>
      </c>
      <c r="E106" s="1">
        <v>2005</v>
      </c>
      <c r="F106" s="1"/>
      <c r="G106" s="1"/>
      <c r="H106" s="1"/>
      <c r="I106" s="44"/>
      <c r="J106" s="44"/>
      <c r="K106" s="44"/>
      <c r="U106" s="137"/>
      <c r="V106" s="149"/>
      <c r="W106" s="137">
        <v>109</v>
      </c>
      <c r="X106" s="137"/>
      <c r="Y106" s="137"/>
      <c r="Z106" s="137"/>
      <c r="AA106" s="137" t="str">
        <f t="shared" si="15"/>
        <v/>
      </c>
      <c r="AB106" s="137" t="str">
        <f t="shared" si="16"/>
        <v/>
      </c>
      <c r="AC106" s="137"/>
      <c r="AD106" s="137"/>
    </row>
    <row r="107" spans="2:30" ht="15.75" x14ac:dyDescent="0.25">
      <c r="B107" s="43"/>
      <c r="C107" s="1">
        <v>2006</v>
      </c>
      <c r="D107" s="1" t="s">
        <v>26</v>
      </c>
      <c r="E107" s="1">
        <v>2007</v>
      </c>
      <c r="F107" s="1"/>
      <c r="G107" s="1"/>
      <c r="H107" s="1"/>
      <c r="I107" s="44"/>
      <c r="J107" s="44"/>
      <c r="K107" s="44"/>
      <c r="U107" s="137"/>
      <c r="V107" s="149"/>
      <c r="W107" s="137">
        <v>110</v>
      </c>
      <c r="X107" s="137"/>
      <c r="Y107" s="137"/>
      <c r="Z107" s="137"/>
      <c r="AA107" s="137" t="str">
        <f t="shared" si="15"/>
        <v/>
      </c>
      <c r="AB107" s="137" t="str">
        <f t="shared" si="16"/>
        <v/>
      </c>
      <c r="AC107" s="137"/>
      <c r="AD107" s="137"/>
    </row>
    <row r="108" spans="2:30" ht="15.75" x14ac:dyDescent="0.25">
      <c r="B108" s="43"/>
      <c r="C108" s="1">
        <v>2008</v>
      </c>
      <c r="D108" s="1" t="s">
        <v>24</v>
      </c>
      <c r="E108" s="1">
        <v>2009</v>
      </c>
      <c r="F108" s="1"/>
      <c r="G108" s="1"/>
      <c r="H108" s="1"/>
      <c r="I108" s="44"/>
      <c r="J108" s="44"/>
      <c r="K108" s="44"/>
      <c r="U108" s="137"/>
      <c r="V108" s="149"/>
      <c r="X108" s="137"/>
      <c r="Y108" s="137"/>
      <c r="Z108" s="137"/>
      <c r="AA108" s="137" t="str">
        <f t="shared" si="15"/>
        <v/>
      </c>
      <c r="AB108" s="137" t="str">
        <f t="shared" si="16"/>
        <v/>
      </c>
      <c r="AC108" s="137"/>
      <c r="AD108" s="137"/>
    </row>
  </sheetData>
  <sheetProtection password="D481" sheet="1" objects="1" scenarios="1"/>
  <dataConsolidate/>
  <mergeCells count="6">
    <mergeCell ref="D9:K9"/>
    <mergeCell ref="C2:K2"/>
    <mergeCell ref="C3:K3"/>
    <mergeCell ref="C5:K5"/>
    <mergeCell ref="C6:K6"/>
    <mergeCell ref="C7:K7"/>
  </mergeCells>
  <conditionalFormatting sqref="T12:T51 L12:M12 K13:M56">
    <cfRule type="cellIs" dxfId="64" priority="15" operator="greaterThan">
      <formula>40</formula>
    </cfRule>
  </conditionalFormatting>
  <conditionalFormatting sqref="D9">
    <cfRule type="cellIs" dxfId="63" priority="16" operator="equal">
      <formula>$O$9</formula>
    </cfRule>
  </conditionalFormatting>
  <conditionalFormatting sqref="K12:K56">
    <cfRule type="cellIs" dxfId="62" priority="17" operator="greaterThan">
      <formula>40</formula>
    </cfRule>
  </conditionalFormatting>
  <conditionalFormatting sqref="D12">
    <cfRule type="cellIs" dxfId="61" priority="18" operator="equal">
      <formula>$O12</formula>
    </cfRule>
  </conditionalFormatting>
  <conditionalFormatting sqref="D14">
    <cfRule type="cellIs" dxfId="60" priority="20" operator="equal">
      <formula>$O14</formula>
    </cfRule>
  </conditionalFormatting>
  <conditionalFormatting sqref="D15">
    <cfRule type="cellIs" dxfId="59" priority="21" operator="equal">
      <formula>$O15</formula>
    </cfRule>
  </conditionalFormatting>
  <conditionalFormatting sqref="D16">
    <cfRule type="cellIs" dxfId="58" priority="22" operator="equal">
      <formula>$O16</formula>
    </cfRule>
  </conditionalFormatting>
  <conditionalFormatting sqref="D17">
    <cfRule type="cellIs" dxfId="57" priority="23" operator="equal">
      <formula>$O17</formula>
    </cfRule>
  </conditionalFormatting>
  <conditionalFormatting sqref="D18">
    <cfRule type="cellIs" dxfId="56" priority="24" operator="equal">
      <formula>$O18</formula>
    </cfRule>
  </conditionalFormatting>
  <conditionalFormatting sqref="D19">
    <cfRule type="cellIs" dxfId="55" priority="25" operator="equal">
      <formula>$O19</formula>
    </cfRule>
  </conditionalFormatting>
  <conditionalFormatting sqref="D20">
    <cfRule type="cellIs" dxfId="54" priority="26" operator="equal">
      <formula>$O20</formula>
    </cfRule>
  </conditionalFormatting>
  <conditionalFormatting sqref="D21">
    <cfRule type="cellIs" dxfId="53" priority="27" operator="equal">
      <formula>$O21</formula>
    </cfRule>
  </conditionalFormatting>
  <conditionalFormatting sqref="D22">
    <cfRule type="cellIs" dxfId="52" priority="28" operator="equal">
      <formula>$O22</formula>
    </cfRule>
  </conditionalFormatting>
  <conditionalFormatting sqref="D23">
    <cfRule type="cellIs" dxfId="51" priority="29" operator="equal">
      <formula>$O23</formula>
    </cfRule>
  </conditionalFormatting>
  <conditionalFormatting sqref="D24">
    <cfRule type="cellIs" dxfId="50" priority="30" operator="equal">
      <formula>$O24</formula>
    </cfRule>
  </conditionalFormatting>
  <conditionalFormatting sqref="D25">
    <cfRule type="cellIs" dxfId="49" priority="31" operator="equal">
      <formula>$O25</formula>
    </cfRule>
  </conditionalFormatting>
  <conditionalFormatting sqref="D26">
    <cfRule type="cellIs" dxfId="48" priority="32" operator="equal">
      <formula>$O26</formula>
    </cfRule>
  </conditionalFormatting>
  <conditionalFormatting sqref="D27">
    <cfRule type="cellIs" dxfId="47" priority="33" operator="equal">
      <formula>$O27</formula>
    </cfRule>
  </conditionalFormatting>
  <conditionalFormatting sqref="D28">
    <cfRule type="cellIs" dxfId="46" priority="34" operator="equal">
      <formula>$O28</formula>
    </cfRule>
  </conditionalFormatting>
  <conditionalFormatting sqref="D29">
    <cfRule type="cellIs" dxfId="45" priority="35" operator="equal">
      <formula>$O29</formula>
    </cfRule>
  </conditionalFormatting>
  <conditionalFormatting sqref="D30">
    <cfRule type="cellIs" dxfId="44" priority="36" operator="equal">
      <formula>$O30</formula>
    </cfRule>
  </conditionalFormatting>
  <conditionalFormatting sqref="D31">
    <cfRule type="cellIs" dxfId="43" priority="37" operator="equal">
      <formula>$O31</formula>
    </cfRule>
  </conditionalFormatting>
  <conditionalFormatting sqref="D32">
    <cfRule type="cellIs" dxfId="42" priority="38" operator="equal">
      <formula>$O32</formula>
    </cfRule>
  </conditionalFormatting>
  <conditionalFormatting sqref="D33">
    <cfRule type="cellIs" dxfId="41" priority="39" operator="equal">
      <formula>$O33</formula>
    </cfRule>
  </conditionalFormatting>
  <conditionalFormatting sqref="D34">
    <cfRule type="cellIs" dxfId="40" priority="40" operator="equal">
      <formula>$O34</formula>
    </cfRule>
  </conditionalFormatting>
  <conditionalFormatting sqref="D35">
    <cfRule type="cellIs" dxfId="39" priority="41" operator="equal">
      <formula>$O35</formula>
    </cfRule>
  </conditionalFormatting>
  <conditionalFormatting sqref="D36">
    <cfRule type="cellIs" dxfId="38" priority="42" operator="equal">
      <formula>$O36</formula>
    </cfRule>
  </conditionalFormatting>
  <conditionalFormatting sqref="D37">
    <cfRule type="cellIs" dxfId="37" priority="43" operator="equal">
      <formula>$O37</formula>
    </cfRule>
  </conditionalFormatting>
  <conditionalFormatting sqref="D38">
    <cfRule type="cellIs" dxfId="36" priority="44" operator="equal">
      <formula>$O38</formula>
    </cfRule>
  </conditionalFormatting>
  <conditionalFormatting sqref="D39">
    <cfRule type="cellIs" dxfId="35" priority="45" operator="equal">
      <formula>$O39</formula>
    </cfRule>
  </conditionalFormatting>
  <conditionalFormatting sqref="D40">
    <cfRule type="cellIs" dxfId="34" priority="46" operator="equal">
      <formula>$O40</formula>
    </cfRule>
  </conditionalFormatting>
  <conditionalFormatting sqref="D41">
    <cfRule type="cellIs" dxfId="33" priority="47" operator="equal">
      <formula>$O41</formula>
    </cfRule>
  </conditionalFormatting>
  <conditionalFormatting sqref="D42">
    <cfRule type="cellIs" dxfId="32" priority="48" operator="equal">
      <formula>$O42</formula>
    </cfRule>
  </conditionalFormatting>
  <conditionalFormatting sqref="D43">
    <cfRule type="cellIs" dxfId="31" priority="49" operator="equal">
      <formula>$O43</formula>
    </cfRule>
  </conditionalFormatting>
  <conditionalFormatting sqref="D44">
    <cfRule type="cellIs" dxfId="30" priority="50" operator="equal">
      <formula>$O44</formula>
    </cfRule>
  </conditionalFormatting>
  <conditionalFormatting sqref="D45">
    <cfRule type="cellIs" dxfId="29" priority="51" operator="equal">
      <formula>$O45</formula>
    </cfRule>
  </conditionalFormatting>
  <conditionalFormatting sqref="D46">
    <cfRule type="cellIs" dxfId="28" priority="52" operator="equal">
      <formula>$O46</formula>
    </cfRule>
  </conditionalFormatting>
  <conditionalFormatting sqref="D47">
    <cfRule type="cellIs" dxfId="27" priority="53" operator="equal">
      <formula>$O47</formula>
    </cfRule>
  </conditionalFormatting>
  <conditionalFormatting sqref="D48">
    <cfRule type="cellIs" dxfId="26" priority="54" operator="equal">
      <formula>$O48</formula>
    </cfRule>
  </conditionalFormatting>
  <conditionalFormatting sqref="D49">
    <cfRule type="cellIs" dxfId="25" priority="55" operator="equal">
      <formula>$O49</formula>
    </cfRule>
  </conditionalFormatting>
  <conditionalFormatting sqref="D50">
    <cfRule type="cellIs" dxfId="24" priority="56" operator="equal">
      <formula>$O50</formula>
    </cfRule>
  </conditionalFormatting>
  <conditionalFormatting sqref="D51">
    <cfRule type="cellIs" dxfId="23" priority="57" operator="equal">
      <formula>$O51</formula>
    </cfRule>
  </conditionalFormatting>
  <conditionalFormatting sqref="D52">
    <cfRule type="cellIs" dxfId="22" priority="58" operator="equal">
      <formula>$O52</formula>
    </cfRule>
  </conditionalFormatting>
  <conditionalFormatting sqref="D53">
    <cfRule type="cellIs" dxfId="21" priority="59" operator="equal">
      <formula>$O53</formula>
    </cfRule>
  </conditionalFormatting>
  <conditionalFormatting sqref="D54">
    <cfRule type="cellIs" dxfId="20" priority="60" operator="equal">
      <formula>$O54</formula>
    </cfRule>
  </conditionalFormatting>
  <conditionalFormatting sqref="D55">
    <cfRule type="cellIs" dxfId="19" priority="61" operator="equal">
      <formula>$O55</formula>
    </cfRule>
  </conditionalFormatting>
  <conditionalFormatting sqref="D56">
    <cfRule type="cellIs" dxfId="18" priority="62" operator="equal">
      <formula>$O56</formula>
    </cfRule>
  </conditionalFormatting>
  <conditionalFormatting sqref="F12:F56">
    <cfRule type="cellIs" dxfId="17" priority="7" operator="equal">
      <formula>$Q12</formula>
    </cfRule>
  </conditionalFormatting>
  <conditionalFormatting sqref="G12:G56">
    <cfRule type="cellIs" dxfId="16" priority="6" operator="equal">
      <formula>$AD12</formula>
    </cfRule>
  </conditionalFormatting>
  <conditionalFormatting sqref="H12:H56">
    <cfRule type="cellIs" dxfId="15" priority="5" operator="equal">
      <formula>$S12</formula>
    </cfRule>
  </conditionalFormatting>
  <conditionalFormatting sqref="D13">
    <cfRule type="cellIs" dxfId="14" priority="4" operator="equal">
      <formula>$O13</formula>
    </cfRule>
  </conditionalFormatting>
  <dataValidations disablePrompts="1" xWindow="263" yWindow="382" count="5">
    <dataValidation type="list" showInputMessage="1" showErrorMessage="1" errorTitle="Saisir uniquement" error="Dans la liste déroulante de choix" promptTitle="Saisir uniquement" prompt="Dans la liste déroulante de choix" sqref="F12:F56">
      <formula1>$Y$17:$Y$18</formula1>
      <formula2>0</formula2>
    </dataValidation>
    <dataValidation type="date" operator="lessThan" showInputMessage="1" showErrorMessage="1" errorTitle="Trop Jeune" error="A partir de U8 seulement_x000d__x000d_" promptTitle="Date de Naissance" prompt="Format jj/mm/aaaa" sqref="D12:D56">
      <formula1>41275</formula1>
      <formula2>0</formula2>
    </dataValidation>
    <dataValidation type="list" allowBlank="1" showInputMessage="1" showErrorMessage="1" errorTitle="Saisir uniquement" error="Dans la liste déroulante de choix" promptTitle="Saisir uniquement" prompt="Dans la liste déroulante de choix" sqref="I12:J56">
      <formula1>$W$12</formula1>
      <formula2>0</formula2>
    </dataValidation>
    <dataValidation type="list" showInputMessage="1" showErrorMessage="1" errorTitle="Saisir uniquement" error="Dans la liste déroulante de choix" promptTitle="Saisir uniquement" prompt="Dans la liste déroulante de choix" sqref="G12:G56">
      <formula1>$W$15:$W$107</formula1>
      <formula2>0</formula2>
    </dataValidation>
    <dataValidation type="list" allowBlank="1" showInputMessage="1" showErrorMessage="1" errorTitle="Saisir uniquement" error="Dans la liste déroulante de choix" promptTitle="Saisir uniquement" prompt="Dans la liste déroulante de choix" sqref="H12:H56">
      <formula1>$X$15:$X$25</formula1>
    </dataValidation>
  </dataValidations>
  <printOptions horizontalCentered="1"/>
  <pageMargins left="0.15763888888888899" right="0.15763888888888899" top="0.27569444444444402" bottom="0.51180555555555596" header="0.51180555555555496" footer="0.15763888888888899"/>
  <pageSetup paperSize="9" scale="85" firstPageNumber="0" orientation="portrait" horizontalDpi="300" verticalDpi="300" r:id="rId1"/>
  <headerFooter>
    <oddFooter>&amp;CKC-Meyrin</oddFooter>
  </headerFooter>
  <ignoredErrors>
    <ignoredError sqref="P12:AD20 P22:AD56 P21:Y21 AA21:AD21" formula="1"/>
    <ignoredError sqref="Z21" numberStoredAsText="1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3"/>
  <sheetViews>
    <sheetView showGridLines="0" workbookViewId="0">
      <selection activeCell="C12" sqref="C12"/>
    </sheetView>
  </sheetViews>
  <sheetFormatPr defaultColWidth="8.85546875" defaultRowHeight="15" x14ac:dyDescent="0.25"/>
  <cols>
    <col min="1" max="1" width="2.7109375" style="1" customWidth="1"/>
    <col min="2" max="2" width="3.42578125" style="2" customWidth="1"/>
    <col min="3" max="3" width="33.42578125" style="2" customWidth="1"/>
    <col min="4" max="4" width="26" style="3" customWidth="1"/>
    <col min="5" max="5" width="11.85546875" style="3" customWidth="1"/>
    <col min="6" max="6" width="11" style="3" customWidth="1"/>
    <col min="7" max="7" width="5.85546875" style="3" customWidth="1"/>
    <col min="8" max="8" width="13.140625" style="3" customWidth="1"/>
    <col min="9" max="9" width="26" style="3" customWidth="1"/>
    <col min="10" max="10" width="11.85546875" style="3" customWidth="1"/>
    <col min="11" max="11" width="11" style="3" customWidth="1"/>
    <col min="12" max="12" width="5.42578125" style="3" customWidth="1"/>
    <col min="13" max="13" width="13.140625" style="3" customWidth="1"/>
    <col min="14" max="14" width="26" style="3" customWidth="1"/>
    <col min="15" max="15" width="11.85546875" style="3" customWidth="1"/>
    <col min="16" max="16" width="11" style="3" customWidth="1"/>
    <col min="17" max="17" width="5.42578125" style="3" customWidth="1"/>
    <col min="18" max="18" width="13.140625" style="3" customWidth="1"/>
    <col min="19" max="20" width="8.7109375" style="4" customWidth="1"/>
    <col min="21" max="21" width="7.7109375" style="4" customWidth="1"/>
    <col min="22" max="22" width="3.7109375" style="94" customWidth="1"/>
    <col min="23" max="23" width="5.7109375" style="109" customWidth="1"/>
    <col min="24" max="24" width="3.85546875" style="109" bestFit="1" customWidth="1"/>
    <col min="25" max="25" width="4.85546875" style="109" bestFit="1" customWidth="1"/>
    <col min="26" max="26" width="3.85546875" style="109" bestFit="1" customWidth="1"/>
    <col min="27" max="27" width="4.85546875" style="109" bestFit="1" customWidth="1"/>
    <col min="28" max="28" width="3.85546875" style="109" bestFit="1" customWidth="1"/>
    <col min="29" max="29" width="4.85546875" style="109" bestFit="1" customWidth="1"/>
    <col min="30" max="30" width="3.7109375" style="110" customWidth="1"/>
    <col min="31" max="31" width="2.85546875" style="110" bestFit="1" customWidth="1"/>
    <col min="32" max="32" width="5.140625" style="110" bestFit="1" customWidth="1"/>
    <col min="33" max="33" width="4.140625" style="110" bestFit="1" customWidth="1"/>
    <col min="34" max="34" width="11.85546875" style="110" bestFit="1" customWidth="1"/>
    <col min="35" max="35" width="4.140625" style="110" bestFit="1" customWidth="1"/>
    <col min="36" max="36" width="4.28515625" style="110" customWidth="1"/>
    <col min="37" max="37" width="31.85546875" style="110" bestFit="1" customWidth="1"/>
    <col min="38" max="39" width="9.28515625" style="110" customWidth="1"/>
    <col min="40" max="40" width="8.85546875" style="110"/>
    <col min="41" max="42" width="8.85546875" style="111"/>
    <col min="43" max="44" width="8.85546875" style="95"/>
    <col min="45" max="48" width="8.85546875" style="79"/>
    <col min="49" max="1023" width="8.85546875" style="1"/>
  </cols>
  <sheetData>
    <row r="1" spans="1:48" ht="9.75" customHeight="1" x14ac:dyDescent="0.25">
      <c r="A1" s="1" t="s">
        <v>39</v>
      </c>
    </row>
    <row r="2" spans="1:48" s="5" customFormat="1" ht="21" x14ac:dyDescent="0.35">
      <c r="B2" s="6"/>
      <c r="C2" s="6"/>
      <c r="D2" s="143" t="s">
        <v>0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96"/>
      <c r="W2" s="112"/>
      <c r="X2" s="112"/>
      <c r="Y2" s="112"/>
      <c r="Z2" s="112"/>
      <c r="AA2" s="112"/>
      <c r="AB2" s="112"/>
      <c r="AC2" s="112"/>
      <c r="AD2" s="112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4"/>
      <c r="AP2" s="115"/>
      <c r="AQ2" s="97"/>
      <c r="AR2" s="97"/>
      <c r="AS2" s="80"/>
      <c r="AT2" s="80"/>
      <c r="AU2" s="80"/>
      <c r="AV2" s="80"/>
    </row>
    <row r="3" spans="1:48" s="5" customFormat="1" ht="21" x14ac:dyDescent="0.35">
      <c r="B3" s="6"/>
      <c r="C3" s="6"/>
      <c r="D3" s="143" t="s">
        <v>1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96"/>
      <c r="W3" s="112"/>
      <c r="X3" s="112"/>
      <c r="Y3" s="112"/>
      <c r="Z3" s="112"/>
      <c r="AA3" s="112"/>
      <c r="AB3" s="112"/>
      <c r="AC3" s="112"/>
      <c r="AD3" s="112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4"/>
      <c r="AP3" s="115"/>
      <c r="AQ3" s="97"/>
      <c r="AR3" s="97"/>
      <c r="AS3" s="80"/>
      <c r="AT3" s="80"/>
      <c r="AU3" s="80"/>
      <c r="AV3" s="80"/>
    </row>
    <row r="4" spans="1:48" ht="5.0999999999999996" customHeight="1" x14ac:dyDescent="0.25"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9"/>
      <c r="U4" s="10"/>
      <c r="V4" s="98"/>
      <c r="W4" s="116"/>
      <c r="X4" s="116"/>
      <c r="Y4" s="116"/>
      <c r="Z4" s="116"/>
      <c r="AA4" s="116"/>
      <c r="AB4" s="116"/>
      <c r="AC4" s="116"/>
      <c r="AD4" s="117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9"/>
    </row>
    <row r="5" spans="1:48" s="11" customFormat="1" ht="15.75" x14ac:dyDescent="0.25">
      <c r="B5" s="12"/>
      <c r="C5" s="12"/>
      <c r="D5" s="144" t="s">
        <v>2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99"/>
      <c r="W5" s="120"/>
      <c r="X5" s="120"/>
      <c r="Y5" s="120"/>
      <c r="Z5" s="120"/>
      <c r="AA5" s="120"/>
      <c r="AB5" s="120"/>
      <c r="AC5" s="120"/>
      <c r="AD5" s="120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2"/>
      <c r="AP5" s="123"/>
      <c r="AQ5" s="100"/>
      <c r="AR5" s="100"/>
      <c r="AS5" s="81"/>
      <c r="AT5" s="81"/>
      <c r="AU5" s="81"/>
      <c r="AV5" s="81"/>
    </row>
    <row r="6" spans="1:48" s="11" customFormat="1" ht="15.75" x14ac:dyDescent="0.25">
      <c r="B6" s="12"/>
      <c r="C6" s="12"/>
      <c r="D6" s="145" t="s">
        <v>3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01"/>
      <c r="W6" s="124"/>
      <c r="X6" s="124"/>
      <c r="Y6" s="124"/>
      <c r="Z6" s="124"/>
      <c r="AA6" s="124"/>
      <c r="AB6" s="124"/>
      <c r="AC6" s="124"/>
      <c r="AD6" s="124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2"/>
      <c r="AP6" s="123"/>
      <c r="AQ6" s="100"/>
      <c r="AR6" s="100"/>
      <c r="AS6" s="81"/>
      <c r="AT6" s="81"/>
      <c r="AU6" s="81"/>
      <c r="AV6" s="81"/>
    </row>
    <row r="7" spans="1:48" s="11" customFormat="1" ht="15.75" x14ac:dyDescent="0.25">
      <c r="B7" s="12"/>
      <c r="C7" s="12"/>
      <c r="D7" s="144" t="s">
        <v>4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02"/>
      <c r="W7" s="125"/>
      <c r="X7" s="125"/>
      <c r="Y7" s="125"/>
      <c r="Z7" s="125"/>
      <c r="AA7" s="125"/>
      <c r="AB7" s="125"/>
      <c r="AC7" s="125"/>
      <c r="AD7" s="125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2"/>
      <c r="AP7" s="123"/>
      <c r="AQ7" s="100"/>
      <c r="AR7" s="100"/>
      <c r="AS7" s="81"/>
      <c r="AT7" s="81"/>
      <c r="AU7" s="81"/>
      <c r="AV7" s="81"/>
    </row>
    <row r="8" spans="1:48" s="11" customFormat="1" ht="15.75" x14ac:dyDescent="0.25">
      <c r="B8" s="12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  <c r="V8" s="102"/>
      <c r="W8" s="125"/>
      <c r="X8" s="125"/>
      <c r="Y8" s="125"/>
      <c r="Z8" s="125"/>
      <c r="AA8" s="125"/>
      <c r="AB8" s="125"/>
      <c r="AC8" s="125"/>
      <c r="AD8" s="125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2"/>
      <c r="AP8" s="123"/>
      <c r="AQ8" s="100"/>
      <c r="AR8" s="100"/>
      <c r="AS8" s="81"/>
      <c r="AT8" s="81"/>
      <c r="AU8" s="81"/>
      <c r="AV8" s="81"/>
    </row>
    <row r="9" spans="1:48" x14ac:dyDescent="0.25">
      <c r="B9" s="15"/>
      <c r="C9" s="15"/>
      <c r="D9" s="16" t="s">
        <v>5</v>
      </c>
      <c r="E9" s="146" t="str">
        <f>'Liste des inscrits'!D9</f>
        <v xml:space="preserve"> 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03"/>
      <c r="W9" s="126"/>
      <c r="X9" s="127" t="str">
        <f>IF($D$12="","n",IF(E9="","y","n"))</f>
        <v>n</v>
      </c>
      <c r="Y9" s="127" t="str">
        <f>IF(X9="n","ok","")</f>
        <v>ok</v>
      </c>
      <c r="Z9" s="126"/>
      <c r="AA9" s="126"/>
      <c r="AB9" s="126"/>
      <c r="AC9" s="126"/>
      <c r="AD9" s="128"/>
      <c r="AE9" s="118"/>
      <c r="AF9" s="129"/>
      <c r="AG9" s="129"/>
      <c r="AH9" s="129"/>
      <c r="AI9" s="129"/>
      <c r="AJ9" s="129"/>
      <c r="AK9" s="129"/>
      <c r="AL9" s="129"/>
      <c r="AM9" s="129"/>
      <c r="AN9" s="118"/>
      <c r="AO9" s="119"/>
    </row>
    <row r="10" spans="1:48" ht="9.75" customHeight="1" x14ac:dyDescent="0.25">
      <c r="B10" s="17"/>
      <c r="C10" s="17"/>
      <c r="D10" s="18"/>
      <c r="E10" s="19"/>
      <c r="F10" s="20"/>
      <c r="G10" s="19"/>
      <c r="H10" s="19"/>
      <c r="I10" s="18"/>
      <c r="J10" s="19"/>
      <c r="K10" s="20"/>
      <c r="L10" s="19"/>
      <c r="M10" s="19"/>
      <c r="N10" s="18"/>
      <c r="O10" s="19"/>
      <c r="P10" s="20"/>
      <c r="Q10" s="19"/>
      <c r="R10" s="19"/>
      <c r="S10" s="21"/>
      <c r="T10" s="21"/>
      <c r="U10" s="22"/>
      <c r="V10" s="105"/>
      <c r="W10" s="130"/>
      <c r="X10" s="130"/>
      <c r="Y10" s="130"/>
      <c r="Z10" s="130"/>
      <c r="AA10" s="130"/>
      <c r="AB10" s="130"/>
      <c r="AC10" s="130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2"/>
    </row>
    <row r="11" spans="1:48" ht="30" x14ac:dyDescent="0.25">
      <c r="B11" s="23"/>
      <c r="C11" s="23" t="s">
        <v>40</v>
      </c>
      <c r="D11" s="23" t="s">
        <v>6</v>
      </c>
      <c r="E11" s="24" t="s">
        <v>7</v>
      </c>
      <c r="F11" s="24" t="s">
        <v>8</v>
      </c>
      <c r="G11" s="23" t="s">
        <v>9</v>
      </c>
      <c r="H11" s="25" t="s">
        <v>11</v>
      </c>
      <c r="I11" s="23" t="s">
        <v>6</v>
      </c>
      <c r="J11" s="24" t="s">
        <v>7</v>
      </c>
      <c r="K11" s="24" t="s">
        <v>8</v>
      </c>
      <c r="L11" s="23" t="s">
        <v>9</v>
      </c>
      <c r="M11" s="25" t="s">
        <v>11</v>
      </c>
      <c r="N11" s="23" t="s">
        <v>6</v>
      </c>
      <c r="O11" s="24" t="s">
        <v>7</v>
      </c>
      <c r="P11" s="24" t="s">
        <v>8</v>
      </c>
      <c r="Q11" s="23" t="s">
        <v>9</v>
      </c>
      <c r="R11" s="25" t="s">
        <v>11</v>
      </c>
      <c r="S11" s="26" t="s">
        <v>12</v>
      </c>
      <c r="T11" s="27" t="s">
        <v>13</v>
      </c>
      <c r="U11" s="28" t="s">
        <v>14</v>
      </c>
      <c r="V11" s="106"/>
      <c r="W11" s="133"/>
      <c r="X11" s="134" t="s">
        <v>60</v>
      </c>
      <c r="Y11" s="134"/>
      <c r="Z11" s="134" t="s">
        <v>61</v>
      </c>
      <c r="AA11" s="134"/>
      <c r="AB11" s="134" t="s">
        <v>62</v>
      </c>
      <c r="AC11" s="134"/>
      <c r="AD11" s="133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</row>
    <row r="12" spans="1:48" x14ac:dyDescent="0.25">
      <c r="B12" s="29">
        <v>1</v>
      </c>
      <c r="C12" s="46"/>
      <c r="D12" s="46"/>
      <c r="E12" s="47" t="str">
        <f>IF(D12="","",VLOOKUP(D12,'Liste des inscrits'!$C$12:$H$56,2,0))</f>
        <v/>
      </c>
      <c r="F12" s="47" t="str">
        <f>IF(D12="","",VLOOKUP(D12,'Liste des inscrits'!$C$12:$H$56,3,0))</f>
        <v/>
      </c>
      <c r="G12" s="47" t="str">
        <f>IF(D12="","",VLOOKUP(D12,'Liste des inscrits'!$C$12:$H$56,4,0))</f>
        <v/>
      </c>
      <c r="H12" s="47" t="str">
        <f>IF(D12="","",VLOOKUP(D12,'Liste des inscrits'!$C$12:$H$56,6,0))</f>
        <v/>
      </c>
      <c r="I12" s="46"/>
      <c r="J12" s="47" t="str">
        <f>IF(I12="","",VLOOKUP(I12,'Liste des inscrits'!$C$12:$H$56,2,0))</f>
        <v/>
      </c>
      <c r="K12" s="47" t="str">
        <f>IF(I12="","",VLOOKUP(I12,'Liste des inscrits'!$C$12:$H$56,3,0))</f>
        <v/>
      </c>
      <c r="L12" s="47" t="str">
        <f>IF(I12="","",VLOOKUP(I12,'Liste des inscrits'!$C$12:$H$56,4,0))</f>
        <v/>
      </c>
      <c r="M12" s="47" t="str">
        <f>IF(I12="","",VLOOKUP(I12,'Liste des inscrits'!$C$12:$H$56,6,0))</f>
        <v/>
      </c>
      <c r="N12" s="46"/>
      <c r="O12" s="47" t="str">
        <f>IF(N12="","",VLOOKUP(N12,'Liste des inscrits'!$C$12:$H$56,2,0))</f>
        <v/>
      </c>
      <c r="P12" s="47" t="str">
        <f>IF(N12="","",VLOOKUP(N12,'Liste des inscrits'!$C$12:$H$56,3,0))</f>
        <v/>
      </c>
      <c r="Q12" s="47" t="str">
        <f>IF(N12="","",VLOOKUP(N12,'Liste des inscrits'!$C$12:$H$56,4,0))</f>
        <v/>
      </c>
      <c r="R12" s="47" t="str">
        <f>IF(N12="","",VLOOKUP(N12,'Liste des inscrits'!$C$12:$H$56,6,0))</f>
        <v/>
      </c>
      <c r="S12" s="48" t="str">
        <f t="shared" ref="S12" si="0">IF(ISNUMBER(SEARCH("kata",C12)),"x","")</f>
        <v/>
      </c>
      <c r="T12" s="49" t="str">
        <f t="shared" ref="T12" si="1">IF(ISNUMBER(SEARCH("kumité",C12)),"x","")</f>
        <v/>
      </c>
      <c r="U12" s="50">
        <f t="shared" ref="U12" si="2">COUNTA(C12)*30</f>
        <v>0</v>
      </c>
      <c r="V12" s="104"/>
      <c r="W12" s="127"/>
      <c r="X12" s="127" t="str">
        <f>IF(C12="","n","y")</f>
        <v>n</v>
      </c>
      <c r="Y12" s="127" t="str">
        <f t="shared" ref="Y12" si="3">IF(X12="n","ok","")</f>
        <v>ok</v>
      </c>
      <c r="Z12" s="127" t="str">
        <f>IF(C12="","n","y")</f>
        <v>n</v>
      </c>
      <c r="AA12" s="127" t="str">
        <f t="shared" ref="AA12" si="4">IF(Z12="n","ok","")</f>
        <v>ok</v>
      </c>
      <c r="AB12" s="127" t="str">
        <f>IF(C12="","n","y")</f>
        <v>n</v>
      </c>
      <c r="AC12" s="127" t="str">
        <f t="shared" ref="AC12" si="5">IF(AB12="n","ok","")</f>
        <v>ok</v>
      </c>
      <c r="AD12" s="127"/>
      <c r="AE12" s="129"/>
      <c r="AF12" s="129"/>
      <c r="AG12" s="129" t="s">
        <v>16</v>
      </c>
      <c r="AH12" s="129"/>
      <c r="AI12" s="129"/>
      <c r="AJ12" s="129"/>
      <c r="AK12" s="129"/>
      <c r="AL12" s="129" t="str">
        <f t="shared" ref="AL12:AL32" si="6">IF(S12="X",20,"")</f>
        <v/>
      </c>
      <c r="AM12" s="129">
        <v>30</v>
      </c>
      <c r="AN12" s="129"/>
      <c r="AO12" s="137"/>
    </row>
    <row r="13" spans="1:48" x14ac:dyDescent="0.25">
      <c r="B13" s="29">
        <v>2</v>
      </c>
      <c r="C13" s="46"/>
      <c r="D13" s="46"/>
      <c r="E13" s="47" t="str">
        <f>IF(D13="","",VLOOKUP(D13,'Liste des inscrits'!$C$12:$H$56,2,0))</f>
        <v/>
      </c>
      <c r="F13" s="47" t="str">
        <f>IF(D13="","",VLOOKUP(D13,'Liste des inscrits'!$C$12:$H$56,3,0))</f>
        <v/>
      </c>
      <c r="G13" s="47" t="str">
        <f>IF(D13="","",VLOOKUP(D13,'Liste des inscrits'!$C$12:$H$56,4,0))</f>
        <v/>
      </c>
      <c r="H13" s="47" t="str">
        <f>IF(D13="","",VLOOKUP(D13,'Liste des inscrits'!$C$12:$H$56,6,0))</f>
        <v/>
      </c>
      <c r="I13" s="46"/>
      <c r="J13" s="47" t="str">
        <f>IF(I13="","",VLOOKUP(I13,'Liste des inscrits'!$C$12:$H$56,2,0))</f>
        <v/>
      </c>
      <c r="K13" s="47" t="str">
        <f>IF(I13="","",VLOOKUP(I13,'Liste des inscrits'!$C$12:$H$56,3,0))</f>
        <v/>
      </c>
      <c r="L13" s="47" t="str">
        <f>IF(I13="","",VLOOKUP(I13,'Liste des inscrits'!$C$12:$H$56,4,0))</f>
        <v/>
      </c>
      <c r="M13" s="47" t="str">
        <f>IF(I13="","",VLOOKUP(I13,'Liste des inscrits'!$C$12:$H$56,6,0))</f>
        <v/>
      </c>
      <c r="N13" s="46"/>
      <c r="O13" s="47" t="str">
        <f>IF(N13="","",VLOOKUP(N13,'Liste des inscrits'!$C$12:$H$56,2,0))</f>
        <v/>
      </c>
      <c r="P13" s="47" t="str">
        <f>IF(N13="","",VLOOKUP(N13,'Liste des inscrits'!$C$12:$H$56,3,0))</f>
        <v/>
      </c>
      <c r="Q13" s="47" t="str">
        <f>IF(N13="","",VLOOKUP(N13,'Liste des inscrits'!$C$12:$H$56,4,0))</f>
        <v/>
      </c>
      <c r="R13" s="47" t="str">
        <f>IF(N13="","",VLOOKUP(N13,'Liste des inscrits'!$C$12:$H$56,6,0))</f>
        <v/>
      </c>
      <c r="S13" s="48" t="str">
        <f t="shared" ref="S13:S31" si="7">IF(ISNUMBER(SEARCH("kata",C13)),"x","")</f>
        <v/>
      </c>
      <c r="T13" s="49" t="str">
        <f t="shared" ref="T13:T31" si="8">IF(ISNUMBER(SEARCH("kumité",C13)),"x","")</f>
        <v/>
      </c>
      <c r="U13" s="50">
        <f t="shared" ref="U13:U31" si="9">COUNTA(C13)*30</f>
        <v>0</v>
      </c>
      <c r="V13" s="104"/>
      <c r="W13" s="127"/>
      <c r="X13" s="127" t="str">
        <f t="shared" ref="X13:X31" si="10">IF(C13="","n","y")</f>
        <v>n</v>
      </c>
      <c r="Y13" s="127" t="str">
        <f t="shared" ref="Y13:Y31" si="11">IF(X13="n","ok","")</f>
        <v>ok</v>
      </c>
      <c r="Z13" s="127" t="str">
        <f t="shared" ref="Z13:Z31" si="12">IF(C13="","n","y")</f>
        <v>n</v>
      </c>
      <c r="AA13" s="127" t="str">
        <f t="shared" ref="AA13:AA31" si="13">IF(Z13="n","ok","")</f>
        <v>ok</v>
      </c>
      <c r="AB13" s="127" t="str">
        <f t="shared" ref="AB13:AB31" si="14">IF(C13="","n","y")</f>
        <v>n</v>
      </c>
      <c r="AC13" s="127" t="str">
        <f t="shared" ref="AC13:AC31" si="15">IF(AB13="n","ok","")</f>
        <v>ok</v>
      </c>
      <c r="AD13" s="127"/>
      <c r="AE13" s="129"/>
      <c r="AF13" s="129"/>
      <c r="AG13" s="129"/>
      <c r="AH13" s="129"/>
      <c r="AI13" s="129"/>
      <c r="AJ13" s="129"/>
      <c r="AK13" s="129"/>
      <c r="AL13" s="129" t="str">
        <f t="shared" si="6"/>
        <v/>
      </c>
      <c r="AM13" s="129" t="str">
        <f t="shared" ref="AM13:AM32" si="16">IF(T13="X",20,"")</f>
        <v/>
      </c>
      <c r="AN13" s="129"/>
      <c r="AO13" s="137"/>
    </row>
    <row r="14" spans="1:48" x14ac:dyDescent="0.25">
      <c r="B14" s="29">
        <v>3</v>
      </c>
      <c r="C14" s="46"/>
      <c r="D14" s="46"/>
      <c r="E14" s="47" t="str">
        <f>IF(D14="","",VLOOKUP(D14,'Liste des inscrits'!$C$12:$H$56,2,0))</f>
        <v/>
      </c>
      <c r="F14" s="47" t="str">
        <f>IF(D14="","",VLOOKUP(D14,'Liste des inscrits'!$C$12:$H$56,3,0))</f>
        <v/>
      </c>
      <c r="G14" s="47" t="str">
        <f>IF(D14="","",VLOOKUP(D14,'Liste des inscrits'!$C$12:$H$56,4,0))</f>
        <v/>
      </c>
      <c r="H14" s="47" t="str">
        <f>IF(D14="","",VLOOKUP(D14,'Liste des inscrits'!$C$12:$H$56,6,0))</f>
        <v/>
      </c>
      <c r="I14" s="46"/>
      <c r="J14" s="47" t="str">
        <f>IF(I14="","",VLOOKUP(I14,'Liste des inscrits'!$C$12:$H$56,2,0))</f>
        <v/>
      </c>
      <c r="K14" s="47" t="str">
        <f>IF(I14="","",VLOOKUP(I14,'Liste des inscrits'!$C$12:$H$56,3,0))</f>
        <v/>
      </c>
      <c r="L14" s="47" t="str">
        <f>IF(I14="","",VLOOKUP(I14,'Liste des inscrits'!$C$12:$H$56,4,0))</f>
        <v/>
      </c>
      <c r="M14" s="47" t="str">
        <f>IF(I14="","",VLOOKUP(I14,'Liste des inscrits'!$C$12:$H$56,6,0))</f>
        <v/>
      </c>
      <c r="N14" s="46"/>
      <c r="O14" s="47" t="str">
        <f>IF(N14="","",VLOOKUP(N14,'Liste des inscrits'!$C$12:$H$56,2,0))</f>
        <v/>
      </c>
      <c r="P14" s="47" t="str">
        <f>IF(N14="","",VLOOKUP(N14,'Liste des inscrits'!$C$12:$H$56,3,0))</f>
        <v/>
      </c>
      <c r="Q14" s="47" t="str">
        <f>IF(N14="","",VLOOKUP(N14,'Liste des inscrits'!$C$12:$H$56,4,0))</f>
        <v/>
      </c>
      <c r="R14" s="47" t="str">
        <f>IF(N14="","",VLOOKUP(N14,'Liste des inscrits'!$C$12:$H$56,6,0))</f>
        <v/>
      </c>
      <c r="S14" s="48" t="str">
        <f t="shared" si="7"/>
        <v/>
      </c>
      <c r="T14" s="49" t="str">
        <f t="shared" si="8"/>
        <v/>
      </c>
      <c r="U14" s="50">
        <f t="shared" si="9"/>
        <v>0</v>
      </c>
      <c r="V14" s="104"/>
      <c r="W14" s="127"/>
      <c r="X14" s="127" t="str">
        <f t="shared" si="10"/>
        <v>n</v>
      </c>
      <c r="Y14" s="127" t="str">
        <f t="shared" si="11"/>
        <v>ok</v>
      </c>
      <c r="Z14" s="127" t="str">
        <f t="shared" si="12"/>
        <v>n</v>
      </c>
      <c r="AA14" s="127" t="str">
        <f t="shared" si="13"/>
        <v>ok</v>
      </c>
      <c r="AB14" s="127" t="str">
        <f t="shared" si="14"/>
        <v>n</v>
      </c>
      <c r="AC14" s="127" t="str">
        <f t="shared" si="15"/>
        <v>ok</v>
      </c>
      <c r="AD14" s="127"/>
      <c r="AE14" s="129"/>
      <c r="AF14" s="129"/>
      <c r="AG14" s="129"/>
      <c r="AH14" s="129"/>
      <c r="AI14" s="129"/>
      <c r="AJ14" s="129"/>
      <c r="AK14" s="129"/>
      <c r="AL14" s="129" t="str">
        <f t="shared" si="6"/>
        <v/>
      </c>
      <c r="AM14" s="129" t="str">
        <f t="shared" si="16"/>
        <v/>
      </c>
      <c r="AN14" s="129"/>
      <c r="AO14" s="137"/>
    </row>
    <row r="15" spans="1:48" x14ac:dyDescent="0.25">
      <c r="B15" s="29">
        <v>4</v>
      </c>
      <c r="C15" s="46"/>
      <c r="D15" s="46"/>
      <c r="E15" s="47" t="str">
        <f>IF(D15="","",VLOOKUP(D15,'Liste des inscrits'!$C$12:$H$56,2,0))</f>
        <v/>
      </c>
      <c r="F15" s="47" t="str">
        <f>IF(D15="","",VLOOKUP(D15,'Liste des inscrits'!$C$12:$H$56,3,0))</f>
        <v/>
      </c>
      <c r="G15" s="47" t="str">
        <f>IF(D15="","",VLOOKUP(D15,'Liste des inscrits'!$C$12:$H$56,4,0))</f>
        <v/>
      </c>
      <c r="H15" s="47" t="str">
        <f>IF(D15="","",VLOOKUP(D15,'Liste des inscrits'!$C$12:$H$56,6,0))</f>
        <v/>
      </c>
      <c r="I15" s="46"/>
      <c r="J15" s="47" t="str">
        <f>IF(I15="","",VLOOKUP(I15,'Liste des inscrits'!$C$12:$H$56,2,0))</f>
        <v/>
      </c>
      <c r="K15" s="47" t="str">
        <f>IF(I15="","",VLOOKUP(I15,'Liste des inscrits'!$C$12:$H$56,3,0))</f>
        <v/>
      </c>
      <c r="L15" s="47" t="str">
        <f>IF(I15="","",VLOOKUP(I15,'Liste des inscrits'!$C$12:$H$56,4,0))</f>
        <v/>
      </c>
      <c r="M15" s="47" t="str">
        <f>IF(I15="","",VLOOKUP(I15,'Liste des inscrits'!$C$12:$H$56,6,0))</f>
        <v/>
      </c>
      <c r="N15" s="46"/>
      <c r="O15" s="47" t="str">
        <f>IF(N15="","",VLOOKUP(N15,'Liste des inscrits'!$C$12:$H$56,2,0))</f>
        <v/>
      </c>
      <c r="P15" s="47" t="str">
        <f>IF(N15="","",VLOOKUP(N15,'Liste des inscrits'!$C$12:$H$56,3,0))</f>
        <v/>
      </c>
      <c r="Q15" s="47" t="str">
        <f>IF(N15="","",VLOOKUP(N15,'Liste des inscrits'!$C$12:$H$56,4,0))</f>
        <v/>
      </c>
      <c r="R15" s="47" t="str">
        <f>IF(N15="","",VLOOKUP(N15,'Liste des inscrits'!$C$12:$H$56,6,0))</f>
        <v/>
      </c>
      <c r="S15" s="48" t="str">
        <f t="shared" si="7"/>
        <v/>
      </c>
      <c r="T15" s="49" t="str">
        <f t="shared" si="8"/>
        <v/>
      </c>
      <c r="U15" s="50">
        <f t="shared" si="9"/>
        <v>0</v>
      </c>
      <c r="V15" s="104"/>
      <c r="W15" s="127"/>
      <c r="X15" s="127" t="str">
        <f t="shared" si="10"/>
        <v>n</v>
      </c>
      <c r="Y15" s="127" t="str">
        <f t="shared" si="11"/>
        <v>ok</v>
      </c>
      <c r="Z15" s="127" t="str">
        <f t="shared" si="12"/>
        <v>n</v>
      </c>
      <c r="AA15" s="127" t="str">
        <f t="shared" si="13"/>
        <v>ok</v>
      </c>
      <c r="AB15" s="127" t="str">
        <f t="shared" si="14"/>
        <v>n</v>
      </c>
      <c r="AC15" s="127" t="str">
        <f t="shared" si="15"/>
        <v>ok</v>
      </c>
      <c r="AD15" s="127"/>
      <c r="AE15" s="129" t="s">
        <v>17</v>
      </c>
      <c r="AF15" s="129"/>
      <c r="AG15" s="129">
        <v>18</v>
      </c>
      <c r="AH15" s="129" t="s">
        <v>18</v>
      </c>
      <c r="AI15" s="129" t="s">
        <v>19</v>
      </c>
      <c r="AJ15" s="129" t="s">
        <v>20</v>
      </c>
      <c r="AK15" s="129" t="s">
        <v>41</v>
      </c>
      <c r="AL15" s="129" t="str">
        <f t="shared" si="6"/>
        <v/>
      </c>
      <c r="AM15" s="129" t="str">
        <f t="shared" si="16"/>
        <v/>
      </c>
      <c r="AN15" s="129"/>
      <c r="AO15" s="137"/>
    </row>
    <row r="16" spans="1:48" x14ac:dyDescent="0.25">
      <c r="B16" s="29">
        <v>5</v>
      </c>
      <c r="C16" s="46"/>
      <c r="D16" s="46"/>
      <c r="E16" s="47" t="str">
        <f>IF(D16="","",VLOOKUP(D16,'Liste des inscrits'!$C$12:$H$56,2,0))</f>
        <v/>
      </c>
      <c r="F16" s="47" t="str">
        <f>IF(D16="","",VLOOKUP(D16,'Liste des inscrits'!$C$12:$H$56,3,0))</f>
        <v/>
      </c>
      <c r="G16" s="47" t="str">
        <f>IF(D16="","",VLOOKUP(D16,'Liste des inscrits'!$C$12:$H$56,4,0))</f>
        <v/>
      </c>
      <c r="H16" s="47" t="str">
        <f>IF(D16="","",VLOOKUP(D16,'Liste des inscrits'!$C$12:$H$56,6,0))</f>
        <v/>
      </c>
      <c r="I16" s="46"/>
      <c r="J16" s="47" t="str">
        <f>IF(I16="","",VLOOKUP(I16,'Liste des inscrits'!$C$12:$H$56,2,0))</f>
        <v/>
      </c>
      <c r="K16" s="47" t="str">
        <f>IF(I16="","",VLOOKUP(I16,'Liste des inscrits'!$C$12:$H$56,3,0))</f>
        <v/>
      </c>
      <c r="L16" s="47" t="str">
        <f>IF(I16="","",VLOOKUP(I16,'Liste des inscrits'!$C$12:$H$56,4,0))</f>
        <v/>
      </c>
      <c r="M16" s="47" t="str">
        <f>IF(I16="","",VLOOKUP(I16,'Liste des inscrits'!$C$12:$H$56,6,0))</f>
        <v/>
      </c>
      <c r="N16" s="46"/>
      <c r="O16" s="47" t="str">
        <f>IF(N16="","",VLOOKUP(N16,'Liste des inscrits'!$C$12:$H$56,2,0))</f>
        <v/>
      </c>
      <c r="P16" s="47" t="str">
        <f>IF(N16="","",VLOOKUP(N16,'Liste des inscrits'!$C$12:$H$56,3,0))</f>
        <v/>
      </c>
      <c r="Q16" s="47" t="str">
        <f>IF(N16="","",VLOOKUP(N16,'Liste des inscrits'!$C$12:$H$56,4,0))</f>
        <v/>
      </c>
      <c r="R16" s="47" t="str">
        <f>IF(N16="","",VLOOKUP(N16,'Liste des inscrits'!$C$12:$H$56,6,0))</f>
        <v/>
      </c>
      <c r="S16" s="48" t="str">
        <f t="shared" si="7"/>
        <v/>
      </c>
      <c r="T16" s="49" t="str">
        <f t="shared" si="8"/>
        <v/>
      </c>
      <c r="U16" s="50">
        <f t="shared" si="9"/>
        <v>0</v>
      </c>
      <c r="V16" s="104"/>
      <c r="W16" s="127"/>
      <c r="X16" s="127" t="str">
        <f t="shared" si="10"/>
        <v>n</v>
      </c>
      <c r="Y16" s="127" t="str">
        <f t="shared" si="11"/>
        <v>ok</v>
      </c>
      <c r="Z16" s="127" t="str">
        <f t="shared" si="12"/>
        <v>n</v>
      </c>
      <c r="AA16" s="127" t="str">
        <f t="shared" si="13"/>
        <v>ok</v>
      </c>
      <c r="AB16" s="127" t="str">
        <f t="shared" si="14"/>
        <v>n</v>
      </c>
      <c r="AC16" s="127" t="str">
        <f t="shared" si="15"/>
        <v>ok</v>
      </c>
      <c r="AD16" s="127"/>
      <c r="AE16" s="129" t="s">
        <v>21</v>
      </c>
      <c r="AF16" s="129">
        <v>2006</v>
      </c>
      <c r="AG16" s="129">
        <v>19</v>
      </c>
      <c r="AH16" s="129" t="s">
        <v>22</v>
      </c>
      <c r="AI16" s="129" t="s">
        <v>23</v>
      </c>
      <c r="AJ16" s="129" t="s">
        <v>24</v>
      </c>
      <c r="AK16" s="129" t="s">
        <v>42</v>
      </c>
      <c r="AL16" s="129" t="str">
        <f t="shared" si="6"/>
        <v/>
      </c>
      <c r="AM16" s="129" t="str">
        <f t="shared" si="16"/>
        <v/>
      </c>
      <c r="AN16" s="129"/>
      <c r="AO16" s="137"/>
    </row>
    <row r="17" spans="2:41" x14ac:dyDescent="0.25">
      <c r="B17" s="29">
        <v>6</v>
      </c>
      <c r="C17" s="46"/>
      <c r="D17" s="46"/>
      <c r="E17" s="47" t="str">
        <f>IF(D17="","",VLOOKUP(D17,'Liste des inscrits'!$C$12:$H$56,2,0))</f>
        <v/>
      </c>
      <c r="F17" s="47" t="str">
        <f>IF(D17="","",VLOOKUP(D17,'Liste des inscrits'!$C$12:$H$56,3,0))</f>
        <v/>
      </c>
      <c r="G17" s="47" t="str">
        <f>IF(D17="","",VLOOKUP(D17,'Liste des inscrits'!$C$12:$H$56,4,0))</f>
        <v/>
      </c>
      <c r="H17" s="47" t="str">
        <f>IF(D17="","",VLOOKUP(D17,'Liste des inscrits'!$C$12:$H$56,6,0))</f>
        <v/>
      </c>
      <c r="I17" s="46"/>
      <c r="J17" s="47" t="str">
        <f>IF(I17="","",VLOOKUP(I17,'Liste des inscrits'!$C$12:$H$56,2,0))</f>
        <v/>
      </c>
      <c r="K17" s="47" t="str">
        <f>IF(I17="","",VLOOKUP(I17,'Liste des inscrits'!$C$12:$H$56,3,0))</f>
        <v/>
      </c>
      <c r="L17" s="47" t="str">
        <f>IF(I17="","",VLOOKUP(I17,'Liste des inscrits'!$C$12:$H$56,4,0))</f>
        <v/>
      </c>
      <c r="M17" s="47" t="str">
        <f>IF(I17="","",VLOOKUP(I17,'Liste des inscrits'!$C$12:$H$56,6,0))</f>
        <v/>
      </c>
      <c r="N17" s="46"/>
      <c r="O17" s="47" t="str">
        <f>IF(N17="","",VLOOKUP(N17,'Liste des inscrits'!$C$12:$H$56,2,0))</f>
        <v/>
      </c>
      <c r="P17" s="47" t="str">
        <f>IF(N17="","",VLOOKUP(N17,'Liste des inscrits'!$C$12:$H$56,3,0))</f>
        <v/>
      </c>
      <c r="Q17" s="47" t="str">
        <f>IF(N17="","",VLOOKUP(N17,'Liste des inscrits'!$C$12:$H$56,4,0))</f>
        <v/>
      </c>
      <c r="R17" s="47" t="str">
        <f>IF(N17="","",VLOOKUP(N17,'Liste des inscrits'!$C$12:$H$56,6,0))</f>
        <v/>
      </c>
      <c r="S17" s="48" t="str">
        <f t="shared" si="7"/>
        <v/>
      </c>
      <c r="T17" s="49" t="str">
        <f t="shared" si="8"/>
        <v/>
      </c>
      <c r="U17" s="50">
        <f t="shared" si="9"/>
        <v>0</v>
      </c>
      <c r="V17" s="104"/>
      <c r="W17" s="127"/>
      <c r="X17" s="127" t="str">
        <f t="shared" si="10"/>
        <v>n</v>
      </c>
      <c r="Y17" s="127" t="str">
        <f t="shared" si="11"/>
        <v>ok</v>
      </c>
      <c r="Z17" s="127" t="str">
        <f t="shared" si="12"/>
        <v>n</v>
      </c>
      <c r="AA17" s="127" t="str">
        <f t="shared" si="13"/>
        <v>ok</v>
      </c>
      <c r="AB17" s="127" t="str">
        <f t="shared" si="14"/>
        <v>n</v>
      </c>
      <c r="AC17" s="127" t="str">
        <f t="shared" si="15"/>
        <v>ok</v>
      </c>
      <c r="AD17" s="127"/>
      <c r="AE17" s="129"/>
      <c r="AF17" s="129">
        <v>2005</v>
      </c>
      <c r="AG17" s="129">
        <v>20</v>
      </c>
      <c r="AH17" s="129" t="s">
        <v>25</v>
      </c>
      <c r="AI17" s="129" t="s">
        <v>17</v>
      </c>
      <c r="AJ17" s="129" t="s">
        <v>26</v>
      </c>
      <c r="AK17" s="129" t="s">
        <v>43</v>
      </c>
      <c r="AL17" s="129" t="str">
        <f t="shared" si="6"/>
        <v/>
      </c>
      <c r="AM17" s="129" t="str">
        <f t="shared" si="16"/>
        <v/>
      </c>
      <c r="AN17" s="129"/>
      <c r="AO17" s="137"/>
    </row>
    <row r="18" spans="2:41" x14ac:dyDescent="0.25">
      <c r="B18" s="29">
        <v>7</v>
      </c>
      <c r="C18" s="46"/>
      <c r="D18" s="46"/>
      <c r="E18" s="47" t="str">
        <f>IF(D18="","",VLOOKUP(D18,'Liste des inscrits'!$C$12:$H$56,2,0))</f>
        <v/>
      </c>
      <c r="F18" s="47" t="str">
        <f>IF(D18="","",VLOOKUP(D18,'Liste des inscrits'!$C$12:$H$56,3,0))</f>
        <v/>
      </c>
      <c r="G18" s="47" t="str">
        <f>IF(D18="","",VLOOKUP(D18,'Liste des inscrits'!$C$12:$H$56,4,0))</f>
        <v/>
      </c>
      <c r="H18" s="47" t="str">
        <f>IF(D18="","",VLOOKUP(D18,'Liste des inscrits'!$C$12:$H$56,6,0))</f>
        <v/>
      </c>
      <c r="I18" s="46"/>
      <c r="J18" s="47" t="str">
        <f>IF(I18="","",VLOOKUP(I18,'Liste des inscrits'!$C$12:$H$56,2,0))</f>
        <v/>
      </c>
      <c r="K18" s="47" t="str">
        <f>IF(I18="","",VLOOKUP(I18,'Liste des inscrits'!$C$12:$H$56,3,0))</f>
        <v/>
      </c>
      <c r="L18" s="47" t="str">
        <f>IF(I18="","",VLOOKUP(I18,'Liste des inscrits'!$C$12:$H$56,4,0))</f>
        <v/>
      </c>
      <c r="M18" s="47" t="str">
        <f>IF(I18="","",VLOOKUP(I18,'Liste des inscrits'!$C$12:$H$56,6,0))</f>
        <v/>
      </c>
      <c r="N18" s="46"/>
      <c r="O18" s="47" t="str">
        <f>IF(N18="","",VLOOKUP(N18,'Liste des inscrits'!$C$12:$H$56,2,0))</f>
        <v/>
      </c>
      <c r="P18" s="47" t="str">
        <f>IF(N18="","",VLOOKUP(N18,'Liste des inscrits'!$C$12:$H$56,3,0))</f>
        <v/>
      </c>
      <c r="Q18" s="47" t="str">
        <f>IF(N18="","",VLOOKUP(N18,'Liste des inscrits'!$C$12:$H$56,4,0))</f>
        <v/>
      </c>
      <c r="R18" s="47" t="str">
        <f>IF(N18="","",VLOOKUP(N18,'Liste des inscrits'!$C$12:$H$56,6,0))</f>
        <v/>
      </c>
      <c r="S18" s="48" t="str">
        <f t="shared" si="7"/>
        <v/>
      </c>
      <c r="T18" s="49" t="str">
        <f t="shared" si="8"/>
        <v/>
      </c>
      <c r="U18" s="50">
        <f t="shared" si="9"/>
        <v>0</v>
      </c>
      <c r="V18" s="104"/>
      <c r="W18" s="127"/>
      <c r="X18" s="127" t="str">
        <f t="shared" si="10"/>
        <v>n</v>
      </c>
      <c r="Y18" s="127" t="str">
        <f t="shared" si="11"/>
        <v>ok</v>
      </c>
      <c r="Z18" s="127" t="str">
        <f t="shared" si="12"/>
        <v>n</v>
      </c>
      <c r="AA18" s="127" t="str">
        <f t="shared" si="13"/>
        <v>ok</v>
      </c>
      <c r="AB18" s="127" t="str">
        <f t="shared" si="14"/>
        <v>n</v>
      </c>
      <c r="AC18" s="127" t="str">
        <f t="shared" si="15"/>
        <v>ok</v>
      </c>
      <c r="AD18" s="127"/>
      <c r="AE18" s="129"/>
      <c r="AF18" s="129">
        <v>2004</v>
      </c>
      <c r="AG18" s="129">
        <v>21</v>
      </c>
      <c r="AH18" s="129" t="s">
        <v>27</v>
      </c>
      <c r="AI18" s="129" t="s">
        <v>21</v>
      </c>
      <c r="AJ18" s="129" t="s">
        <v>28</v>
      </c>
      <c r="AK18" s="129" t="s">
        <v>44</v>
      </c>
      <c r="AL18" s="129" t="str">
        <f t="shared" si="6"/>
        <v/>
      </c>
      <c r="AM18" s="129" t="str">
        <f t="shared" si="16"/>
        <v/>
      </c>
      <c r="AN18" s="129"/>
      <c r="AO18" s="137"/>
    </row>
    <row r="19" spans="2:41" x14ac:dyDescent="0.25">
      <c r="B19" s="29">
        <v>8</v>
      </c>
      <c r="C19" s="46"/>
      <c r="D19" s="46"/>
      <c r="E19" s="47" t="str">
        <f>IF(D19="","",VLOOKUP(D19,'Liste des inscrits'!$C$12:$H$56,2,0))</f>
        <v/>
      </c>
      <c r="F19" s="47" t="str">
        <f>IF(D19="","",VLOOKUP(D19,'Liste des inscrits'!$C$12:$H$56,3,0))</f>
        <v/>
      </c>
      <c r="G19" s="47" t="str">
        <f>IF(D19="","",VLOOKUP(D19,'Liste des inscrits'!$C$12:$H$56,4,0))</f>
        <v/>
      </c>
      <c r="H19" s="47" t="str">
        <f>IF(D19="","",VLOOKUP(D19,'Liste des inscrits'!$C$12:$H$56,6,0))</f>
        <v/>
      </c>
      <c r="I19" s="46"/>
      <c r="J19" s="47" t="str">
        <f>IF(I19="","",VLOOKUP(I19,'Liste des inscrits'!$C$12:$H$56,2,0))</f>
        <v/>
      </c>
      <c r="K19" s="47" t="str">
        <f>IF(I19="","",VLOOKUP(I19,'Liste des inscrits'!$C$12:$H$56,3,0))</f>
        <v/>
      </c>
      <c r="L19" s="47" t="str">
        <f>IF(I19="","",VLOOKUP(I19,'Liste des inscrits'!$C$12:$H$56,4,0))</f>
        <v/>
      </c>
      <c r="M19" s="47" t="str">
        <f>IF(I19="","",VLOOKUP(I19,'Liste des inscrits'!$C$12:$H$56,6,0))</f>
        <v/>
      </c>
      <c r="N19" s="46"/>
      <c r="O19" s="47" t="str">
        <f>IF(N19="","",VLOOKUP(N19,'Liste des inscrits'!$C$12:$H$56,2,0))</f>
        <v/>
      </c>
      <c r="P19" s="47" t="str">
        <f>IF(N19="","",VLOOKUP(N19,'Liste des inscrits'!$C$12:$H$56,3,0))</f>
        <v/>
      </c>
      <c r="Q19" s="47" t="str">
        <f>IF(N19="","",VLOOKUP(N19,'Liste des inscrits'!$C$12:$H$56,4,0))</f>
        <v/>
      </c>
      <c r="R19" s="47" t="str">
        <f>IF(N19="","",VLOOKUP(N19,'Liste des inscrits'!$C$12:$H$56,6,0))</f>
        <v/>
      </c>
      <c r="S19" s="48" t="str">
        <f t="shared" si="7"/>
        <v/>
      </c>
      <c r="T19" s="49" t="str">
        <f t="shared" si="8"/>
        <v/>
      </c>
      <c r="U19" s="50">
        <f t="shared" si="9"/>
        <v>0</v>
      </c>
      <c r="V19" s="104"/>
      <c r="W19" s="127"/>
      <c r="X19" s="127" t="str">
        <f t="shared" si="10"/>
        <v>n</v>
      </c>
      <c r="Y19" s="127" t="str">
        <f t="shared" si="11"/>
        <v>ok</v>
      </c>
      <c r="Z19" s="127" t="str">
        <f t="shared" si="12"/>
        <v>n</v>
      </c>
      <c r="AA19" s="127" t="str">
        <f t="shared" si="13"/>
        <v>ok</v>
      </c>
      <c r="AB19" s="127" t="str">
        <f t="shared" si="14"/>
        <v>n</v>
      </c>
      <c r="AC19" s="127" t="str">
        <f t="shared" si="15"/>
        <v>ok</v>
      </c>
      <c r="AD19" s="127"/>
      <c r="AE19" s="129"/>
      <c r="AF19" s="129">
        <v>2003</v>
      </c>
      <c r="AG19" s="129">
        <v>22</v>
      </c>
      <c r="AH19" s="129" t="s">
        <v>29</v>
      </c>
      <c r="AI19" s="129"/>
      <c r="AJ19" s="129" t="s">
        <v>30</v>
      </c>
      <c r="AK19" s="129" t="s">
        <v>45</v>
      </c>
      <c r="AL19" s="129" t="str">
        <f t="shared" si="6"/>
        <v/>
      </c>
      <c r="AM19" s="129" t="str">
        <f t="shared" si="16"/>
        <v/>
      </c>
      <c r="AN19" s="129"/>
      <c r="AO19" s="137"/>
    </row>
    <row r="20" spans="2:41" x14ac:dyDescent="0.25">
      <c r="B20" s="29">
        <v>9</v>
      </c>
      <c r="C20" s="46"/>
      <c r="D20" s="46"/>
      <c r="E20" s="47" t="str">
        <f>IF(D20="","",VLOOKUP(D20,'Liste des inscrits'!$C$12:$H$56,2,0))</f>
        <v/>
      </c>
      <c r="F20" s="47" t="str">
        <f>IF(D20="","",VLOOKUP(D20,'Liste des inscrits'!$C$12:$H$56,3,0))</f>
        <v/>
      </c>
      <c r="G20" s="47" t="str">
        <f>IF(D20="","",VLOOKUP(D20,'Liste des inscrits'!$C$12:$H$56,4,0))</f>
        <v/>
      </c>
      <c r="H20" s="47" t="str">
        <f>IF(D20="","",VLOOKUP(D20,'Liste des inscrits'!$C$12:$H$56,6,0))</f>
        <v/>
      </c>
      <c r="I20" s="46"/>
      <c r="J20" s="47" t="str">
        <f>IF(I20="","",VLOOKUP(I20,'Liste des inscrits'!$C$12:$H$56,2,0))</f>
        <v/>
      </c>
      <c r="K20" s="47" t="str">
        <f>IF(I20="","",VLOOKUP(I20,'Liste des inscrits'!$C$12:$H$56,3,0))</f>
        <v/>
      </c>
      <c r="L20" s="47" t="str">
        <f>IF(I20="","",VLOOKUP(I20,'Liste des inscrits'!$C$12:$H$56,4,0))</f>
        <v/>
      </c>
      <c r="M20" s="47" t="str">
        <f>IF(I20="","",VLOOKUP(I20,'Liste des inscrits'!$C$12:$H$56,6,0))</f>
        <v/>
      </c>
      <c r="N20" s="46"/>
      <c r="O20" s="47" t="str">
        <f>IF(N20="","",VLOOKUP(N20,'Liste des inscrits'!$C$12:$H$56,2,0))</f>
        <v/>
      </c>
      <c r="P20" s="47" t="str">
        <f>IF(N20="","",VLOOKUP(N20,'Liste des inscrits'!$C$12:$H$56,3,0))</f>
        <v/>
      </c>
      <c r="Q20" s="47" t="str">
        <f>IF(N20="","",VLOOKUP(N20,'Liste des inscrits'!$C$12:$H$56,4,0))</f>
        <v/>
      </c>
      <c r="R20" s="47" t="str">
        <f>IF(N20="","",VLOOKUP(N20,'Liste des inscrits'!$C$12:$H$56,6,0))</f>
        <v/>
      </c>
      <c r="S20" s="48" t="str">
        <f t="shared" si="7"/>
        <v/>
      </c>
      <c r="T20" s="49" t="str">
        <f t="shared" si="8"/>
        <v/>
      </c>
      <c r="U20" s="50">
        <f t="shared" si="9"/>
        <v>0</v>
      </c>
      <c r="V20" s="104"/>
      <c r="W20" s="127"/>
      <c r="X20" s="127" t="str">
        <f t="shared" si="10"/>
        <v>n</v>
      </c>
      <c r="Y20" s="127" t="str">
        <f t="shared" si="11"/>
        <v>ok</v>
      </c>
      <c r="Z20" s="127" t="str">
        <f t="shared" si="12"/>
        <v>n</v>
      </c>
      <c r="AA20" s="127" t="str">
        <f t="shared" si="13"/>
        <v>ok</v>
      </c>
      <c r="AB20" s="127" t="str">
        <f t="shared" si="14"/>
        <v>n</v>
      </c>
      <c r="AC20" s="127" t="str">
        <f t="shared" si="15"/>
        <v>ok</v>
      </c>
      <c r="AD20" s="127"/>
      <c r="AE20" s="129"/>
      <c r="AF20" s="129">
        <v>2002</v>
      </c>
      <c r="AG20" s="129">
        <v>23</v>
      </c>
      <c r="AH20" s="129" t="s">
        <v>31</v>
      </c>
      <c r="AI20" s="129"/>
      <c r="AJ20" s="129" t="s">
        <v>32</v>
      </c>
      <c r="AK20" s="129" t="s">
        <v>46</v>
      </c>
      <c r="AL20" s="129" t="str">
        <f t="shared" si="6"/>
        <v/>
      </c>
      <c r="AM20" s="129" t="str">
        <f t="shared" si="16"/>
        <v/>
      </c>
      <c r="AN20" s="129"/>
      <c r="AO20" s="137"/>
    </row>
    <row r="21" spans="2:41" x14ac:dyDescent="0.25">
      <c r="B21" s="29">
        <v>10</v>
      </c>
      <c r="C21" s="46"/>
      <c r="D21" s="46"/>
      <c r="E21" s="47" t="str">
        <f>IF(D21="","",VLOOKUP(D21,'Liste des inscrits'!$C$12:$H$56,2,0))</f>
        <v/>
      </c>
      <c r="F21" s="47" t="str">
        <f>IF(D21="","",VLOOKUP(D21,'Liste des inscrits'!$C$12:$H$56,3,0))</f>
        <v/>
      </c>
      <c r="G21" s="47" t="str">
        <f>IF(D21="","",VLOOKUP(D21,'Liste des inscrits'!$C$12:$H$56,4,0))</f>
        <v/>
      </c>
      <c r="H21" s="47" t="str">
        <f>IF(D21="","",VLOOKUP(D21,'Liste des inscrits'!$C$12:$H$56,6,0))</f>
        <v/>
      </c>
      <c r="I21" s="46"/>
      <c r="J21" s="47" t="str">
        <f>IF(I21="","",VLOOKUP(I21,'Liste des inscrits'!$C$12:$H$56,2,0))</f>
        <v/>
      </c>
      <c r="K21" s="47" t="str">
        <f>IF(I21="","",VLOOKUP(I21,'Liste des inscrits'!$C$12:$H$56,3,0))</f>
        <v/>
      </c>
      <c r="L21" s="47" t="str">
        <f>IF(I21="","",VLOOKUP(I21,'Liste des inscrits'!$C$12:$H$56,4,0))</f>
        <v/>
      </c>
      <c r="M21" s="47" t="str">
        <f>IF(I21="","",VLOOKUP(I21,'Liste des inscrits'!$C$12:$H$56,6,0))</f>
        <v/>
      </c>
      <c r="N21" s="46"/>
      <c r="O21" s="47" t="str">
        <f>IF(N21="","",VLOOKUP(N21,'Liste des inscrits'!$C$12:$H$56,2,0))</f>
        <v/>
      </c>
      <c r="P21" s="47" t="str">
        <f>IF(N21="","",VLOOKUP(N21,'Liste des inscrits'!$C$12:$H$56,3,0))</f>
        <v/>
      </c>
      <c r="Q21" s="47" t="str">
        <f>IF(N21="","",VLOOKUP(N21,'Liste des inscrits'!$C$12:$H$56,4,0))</f>
        <v/>
      </c>
      <c r="R21" s="47" t="str">
        <f>IF(N21="","",VLOOKUP(N21,'Liste des inscrits'!$C$12:$H$56,6,0))</f>
        <v/>
      </c>
      <c r="S21" s="48" t="str">
        <f t="shared" si="7"/>
        <v/>
      </c>
      <c r="T21" s="49" t="str">
        <f t="shared" si="8"/>
        <v/>
      </c>
      <c r="U21" s="50">
        <f t="shared" si="9"/>
        <v>0</v>
      </c>
      <c r="V21" s="104"/>
      <c r="W21" s="127"/>
      <c r="X21" s="127" t="str">
        <f t="shared" si="10"/>
        <v>n</v>
      </c>
      <c r="Y21" s="127" t="str">
        <f t="shared" si="11"/>
        <v>ok</v>
      </c>
      <c r="Z21" s="127" t="str">
        <f t="shared" si="12"/>
        <v>n</v>
      </c>
      <c r="AA21" s="127" t="str">
        <f t="shared" si="13"/>
        <v>ok</v>
      </c>
      <c r="AB21" s="127" t="str">
        <f t="shared" si="14"/>
        <v>n</v>
      </c>
      <c r="AC21" s="127" t="str">
        <f t="shared" si="15"/>
        <v>ok</v>
      </c>
      <c r="AD21" s="127"/>
      <c r="AE21" s="129"/>
      <c r="AF21" s="129">
        <v>2001</v>
      </c>
      <c r="AG21" s="129">
        <v>24</v>
      </c>
      <c r="AH21" s="129" t="s">
        <v>33</v>
      </c>
      <c r="AI21" s="129"/>
      <c r="AJ21" s="138" t="s">
        <v>34</v>
      </c>
      <c r="AK21" s="129" t="s">
        <v>47</v>
      </c>
      <c r="AL21" s="129" t="str">
        <f t="shared" si="6"/>
        <v/>
      </c>
      <c r="AM21" s="129" t="str">
        <f t="shared" si="16"/>
        <v/>
      </c>
      <c r="AN21" s="129"/>
      <c r="AO21" s="137"/>
    </row>
    <row r="22" spans="2:41" x14ac:dyDescent="0.25">
      <c r="B22" s="29">
        <v>11</v>
      </c>
      <c r="C22" s="46"/>
      <c r="D22" s="46"/>
      <c r="E22" s="47" t="str">
        <f>IF(D22="","",VLOOKUP(D22,'Liste des inscrits'!$C$12:$H$56,2,0))</f>
        <v/>
      </c>
      <c r="F22" s="47" t="str">
        <f>IF(D22="","",VLOOKUP(D22,'Liste des inscrits'!$C$12:$H$56,3,0))</f>
        <v/>
      </c>
      <c r="G22" s="47" t="str">
        <f>IF(D22="","",VLOOKUP(D22,'Liste des inscrits'!$C$12:$H$56,4,0))</f>
        <v/>
      </c>
      <c r="H22" s="47" t="str">
        <f>IF(D22="","",VLOOKUP(D22,'Liste des inscrits'!$C$12:$H$56,6,0))</f>
        <v/>
      </c>
      <c r="I22" s="46"/>
      <c r="J22" s="47" t="str">
        <f>IF(I22="","",VLOOKUP(I22,'Liste des inscrits'!$C$12:$H$56,2,0))</f>
        <v/>
      </c>
      <c r="K22" s="47" t="str">
        <f>IF(I22="","",VLOOKUP(I22,'Liste des inscrits'!$C$12:$H$56,3,0))</f>
        <v/>
      </c>
      <c r="L22" s="47" t="str">
        <f>IF(I22="","",VLOOKUP(I22,'Liste des inscrits'!$C$12:$H$56,4,0))</f>
        <v/>
      </c>
      <c r="M22" s="47" t="str">
        <f>IF(I22="","",VLOOKUP(I22,'Liste des inscrits'!$C$12:$H$56,6,0))</f>
        <v/>
      </c>
      <c r="N22" s="46"/>
      <c r="O22" s="47" t="str">
        <f>IF(N22="","",VLOOKUP(N22,'Liste des inscrits'!$C$12:$H$56,2,0))</f>
        <v/>
      </c>
      <c r="P22" s="47" t="str">
        <f>IF(N22="","",VLOOKUP(N22,'Liste des inscrits'!$C$12:$H$56,3,0))</f>
        <v/>
      </c>
      <c r="Q22" s="47" t="str">
        <f>IF(N22="","",VLOOKUP(N22,'Liste des inscrits'!$C$12:$H$56,4,0))</f>
        <v/>
      </c>
      <c r="R22" s="47" t="str">
        <f>IF(N22="","",VLOOKUP(N22,'Liste des inscrits'!$C$12:$H$56,6,0))</f>
        <v/>
      </c>
      <c r="S22" s="48" t="str">
        <f t="shared" si="7"/>
        <v/>
      </c>
      <c r="T22" s="49" t="str">
        <f t="shared" si="8"/>
        <v/>
      </c>
      <c r="U22" s="50">
        <f t="shared" si="9"/>
        <v>0</v>
      </c>
      <c r="V22" s="104"/>
      <c r="W22" s="127"/>
      <c r="X22" s="127" t="str">
        <f t="shared" si="10"/>
        <v>n</v>
      </c>
      <c r="Y22" s="127" t="str">
        <f t="shared" si="11"/>
        <v>ok</v>
      </c>
      <c r="Z22" s="127" t="str">
        <f t="shared" si="12"/>
        <v>n</v>
      </c>
      <c r="AA22" s="127" t="str">
        <f t="shared" si="13"/>
        <v>ok</v>
      </c>
      <c r="AB22" s="127" t="str">
        <f t="shared" si="14"/>
        <v>n</v>
      </c>
      <c r="AC22" s="127" t="str">
        <f t="shared" si="15"/>
        <v>ok</v>
      </c>
      <c r="AD22" s="127"/>
      <c r="AE22" s="129"/>
      <c r="AF22" s="129">
        <v>2000</v>
      </c>
      <c r="AG22" s="129">
        <v>25</v>
      </c>
      <c r="AH22" s="129" t="s">
        <v>35</v>
      </c>
      <c r="AI22" s="129"/>
      <c r="AJ22" s="129"/>
      <c r="AK22" s="129"/>
      <c r="AL22" s="129" t="str">
        <f t="shared" si="6"/>
        <v/>
      </c>
      <c r="AM22" s="129" t="str">
        <f t="shared" si="16"/>
        <v/>
      </c>
      <c r="AN22" s="129"/>
      <c r="AO22" s="137"/>
    </row>
    <row r="23" spans="2:41" x14ac:dyDescent="0.25">
      <c r="B23" s="29">
        <v>12</v>
      </c>
      <c r="C23" s="46"/>
      <c r="D23" s="46"/>
      <c r="E23" s="47" t="str">
        <f>IF(D23="","",VLOOKUP(D23,'Liste des inscrits'!$C$12:$H$56,2,0))</f>
        <v/>
      </c>
      <c r="F23" s="47" t="str">
        <f>IF(D23="","",VLOOKUP(D23,'Liste des inscrits'!$C$12:$H$56,3,0))</f>
        <v/>
      </c>
      <c r="G23" s="47" t="str">
        <f>IF(D23="","",VLOOKUP(D23,'Liste des inscrits'!$C$12:$H$56,4,0))</f>
        <v/>
      </c>
      <c r="H23" s="47" t="str">
        <f>IF(D23="","",VLOOKUP(D23,'Liste des inscrits'!$C$12:$H$56,6,0))</f>
        <v/>
      </c>
      <c r="I23" s="46"/>
      <c r="J23" s="47" t="str">
        <f>IF(I23="","",VLOOKUP(I23,'Liste des inscrits'!$C$12:$H$56,2,0))</f>
        <v/>
      </c>
      <c r="K23" s="47" t="str">
        <f>IF(I23="","",VLOOKUP(I23,'Liste des inscrits'!$C$12:$H$56,3,0))</f>
        <v/>
      </c>
      <c r="L23" s="47" t="str">
        <f>IF(I23="","",VLOOKUP(I23,'Liste des inscrits'!$C$12:$H$56,4,0))</f>
        <v/>
      </c>
      <c r="M23" s="47" t="str">
        <f>IF(I23="","",VLOOKUP(I23,'Liste des inscrits'!$C$12:$H$56,6,0))</f>
        <v/>
      </c>
      <c r="N23" s="46"/>
      <c r="O23" s="47" t="str">
        <f>IF(N23="","",VLOOKUP(N23,'Liste des inscrits'!$C$12:$H$56,2,0))</f>
        <v/>
      </c>
      <c r="P23" s="47" t="str">
        <f>IF(N23="","",VLOOKUP(N23,'Liste des inscrits'!$C$12:$H$56,3,0))</f>
        <v/>
      </c>
      <c r="Q23" s="47" t="str">
        <f>IF(N23="","",VLOOKUP(N23,'Liste des inscrits'!$C$12:$H$56,4,0))</f>
        <v/>
      </c>
      <c r="R23" s="47" t="str">
        <f>IF(N23="","",VLOOKUP(N23,'Liste des inscrits'!$C$12:$H$56,6,0))</f>
        <v/>
      </c>
      <c r="S23" s="48" t="str">
        <f t="shared" si="7"/>
        <v/>
      </c>
      <c r="T23" s="49" t="str">
        <f t="shared" si="8"/>
        <v/>
      </c>
      <c r="U23" s="50">
        <f t="shared" si="9"/>
        <v>0</v>
      </c>
      <c r="V23" s="104"/>
      <c r="W23" s="127"/>
      <c r="X23" s="127" t="str">
        <f t="shared" si="10"/>
        <v>n</v>
      </c>
      <c r="Y23" s="127" t="str">
        <f t="shared" si="11"/>
        <v>ok</v>
      </c>
      <c r="Z23" s="127" t="str">
        <f t="shared" si="12"/>
        <v>n</v>
      </c>
      <c r="AA23" s="127" t="str">
        <f t="shared" si="13"/>
        <v>ok</v>
      </c>
      <c r="AB23" s="127" t="str">
        <f t="shared" si="14"/>
        <v>n</v>
      </c>
      <c r="AC23" s="127" t="str">
        <f t="shared" si="15"/>
        <v>ok</v>
      </c>
      <c r="AD23" s="127"/>
      <c r="AE23" s="129"/>
      <c r="AF23" s="129">
        <v>1999</v>
      </c>
      <c r="AG23" s="129">
        <v>26</v>
      </c>
      <c r="AH23" s="129" t="s">
        <v>36</v>
      </c>
      <c r="AI23" s="129"/>
      <c r="AJ23" s="129"/>
      <c r="AK23" s="129"/>
      <c r="AL23" s="129" t="str">
        <f t="shared" si="6"/>
        <v/>
      </c>
      <c r="AM23" s="129" t="str">
        <f t="shared" si="16"/>
        <v/>
      </c>
      <c r="AN23" s="129"/>
      <c r="AO23" s="137"/>
    </row>
    <row r="24" spans="2:41" x14ac:dyDescent="0.25">
      <c r="B24" s="29">
        <v>13</v>
      </c>
      <c r="C24" s="46"/>
      <c r="D24" s="46"/>
      <c r="E24" s="47" t="str">
        <f>IF(D24="","",VLOOKUP(D24,'Liste des inscrits'!$C$12:$H$56,2,0))</f>
        <v/>
      </c>
      <c r="F24" s="47" t="str">
        <f>IF(D24="","",VLOOKUP(D24,'Liste des inscrits'!$C$12:$H$56,3,0))</f>
        <v/>
      </c>
      <c r="G24" s="47" t="str">
        <f>IF(D24="","",VLOOKUP(D24,'Liste des inscrits'!$C$12:$H$56,4,0))</f>
        <v/>
      </c>
      <c r="H24" s="47" t="str">
        <f>IF(D24="","",VLOOKUP(D24,'Liste des inscrits'!$C$12:$H$56,6,0))</f>
        <v/>
      </c>
      <c r="I24" s="46"/>
      <c r="J24" s="47" t="str">
        <f>IF(I24="","",VLOOKUP(I24,'Liste des inscrits'!$C$12:$H$56,2,0))</f>
        <v/>
      </c>
      <c r="K24" s="47" t="str">
        <f>IF(I24="","",VLOOKUP(I24,'Liste des inscrits'!$C$12:$H$56,3,0))</f>
        <v/>
      </c>
      <c r="L24" s="47" t="str">
        <f>IF(I24="","",VLOOKUP(I24,'Liste des inscrits'!$C$12:$H$56,4,0))</f>
        <v/>
      </c>
      <c r="M24" s="47" t="str">
        <f>IF(I24="","",VLOOKUP(I24,'Liste des inscrits'!$C$12:$H$56,6,0))</f>
        <v/>
      </c>
      <c r="N24" s="46"/>
      <c r="O24" s="47" t="str">
        <f>IF(N24="","",VLOOKUP(N24,'Liste des inscrits'!$C$12:$H$56,2,0))</f>
        <v/>
      </c>
      <c r="P24" s="47" t="str">
        <f>IF(N24="","",VLOOKUP(N24,'Liste des inscrits'!$C$12:$H$56,3,0))</f>
        <v/>
      </c>
      <c r="Q24" s="47" t="str">
        <f>IF(N24="","",VLOOKUP(N24,'Liste des inscrits'!$C$12:$H$56,4,0))</f>
        <v/>
      </c>
      <c r="R24" s="47" t="str">
        <f>IF(N24="","",VLOOKUP(N24,'Liste des inscrits'!$C$12:$H$56,6,0))</f>
        <v/>
      </c>
      <c r="S24" s="48" t="str">
        <f t="shared" si="7"/>
        <v/>
      </c>
      <c r="T24" s="49" t="str">
        <f t="shared" si="8"/>
        <v/>
      </c>
      <c r="U24" s="50">
        <f t="shared" si="9"/>
        <v>0</v>
      </c>
      <c r="V24" s="104"/>
      <c r="W24" s="127"/>
      <c r="X24" s="127" t="str">
        <f t="shared" si="10"/>
        <v>n</v>
      </c>
      <c r="Y24" s="127" t="str">
        <f t="shared" si="11"/>
        <v>ok</v>
      </c>
      <c r="Z24" s="127" t="str">
        <f t="shared" si="12"/>
        <v>n</v>
      </c>
      <c r="AA24" s="127" t="str">
        <f t="shared" si="13"/>
        <v>ok</v>
      </c>
      <c r="AB24" s="127" t="str">
        <f t="shared" si="14"/>
        <v>n</v>
      </c>
      <c r="AC24" s="127" t="str">
        <f t="shared" si="15"/>
        <v>ok</v>
      </c>
      <c r="AD24" s="127"/>
      <c r="AE24" s="129"/>
      <c r="AF24" s="129">
        <v>1998</v>
      </c>
      <c r="AG24" s="129">
        <v>27</v>
      </c>
      <c r="AH24" s="129" t="s">
        <v>37</v>
      </c>
      <c r="AI24" s="129"/>
      <c r="AJ24" s="129"/>
      <c r="AK24" s="129"/>
      <c r="AL24" s="129" t="str">
        <f t="shared" si="6"/>
        <v/>
      </c>
      <c r="AM24" s="129" t="str">
        <f t="shared" si="16"/>
        <v/>
      </c>
      <c r="AN24" s="129"/>
      <c r="AO24" s="137"/>
    </row>
    <row r="25" spans="2:41" x14ac:dyDescent="0.25">
      <c r="B25" s="29">
        <v>14</v>
      </c>
      <c r="C25" s="46"/>
      <c r="D25" s="46"/>
      <c r="E25" s="47" t="str">
        <f>IF(D25="","",VLOOKUP(D25,'Liste des inscrits'!$C$12:$H$56,2,0))</f>
        <v/>
      </c>
      <c r="F25" s="47" t="str">
        <f>IF(D25="","",VLOOKUP(D25,'Liste des inscrits'!$C$12:$H$56,3,0))</f>
        <v/>
      </c>
      <c r="G25" s="47" t="str">
        <f>IF(D25="","",VLOOKUP(D25,'Liste des inscrits'!$C$12:$H$56,4,0))</f>
        <v/>
      </c>
      <c r="H25" s="47" t="str">
        <f>IF(D25="","",VLOOKUP(D25,'Liste des inscrits'!$C$12:$H$56,6,0))</f>
        <v/>
      </c>
      <c r="I25" s="46"/>
      <c r="J25" s="47" t="str">
        <f>IF(I25="","",VLOOKUP(I25,'Liste des inscrits'!$C$12:$H$56,2,0))</f>
        <v/>
      </c>
      <c r="K25" s="47" t="str">
        <f>IF(I25="","",VLOOKUP(I25,'Liste des inscrits'!$C$12:$H$56,3,0))</f>
        <v/>
      </c>
      <c r="L25" s="47" t="str">
        <f>IF(I25="","",VLOOKUP(I25,'Liste des inscrits'!$C$12:$H$56,4,0))</f>
        <v/>
      </c>
      <c r="M25" s="47" t="str">
        <f>IF(I25="","",VLOOKUP(I25,'Liste des inscrits'!$C$12:$H$56,6,0))</f>
        <v/>
      </c>
      <c r="N25" s="46"/>
      <c r="O25" s="47" t="str">
        <f>IF(N25="","",VLOOKUP(N25,'Liste des inscrits'!$C$12:$H$56,2,0))</f>
        <v/>
      </c>
      <c r="P25" s="47" t="str">
        <f>IF(N25="","",VLOOKUP(N25,'Liste des inscrits'!$C$12:$H$56,3,0))</f>
        <v/>
      </c>
      <c r="Q25" s="47" t="str">
        <f>IF(N25="","",VLOOKUP(N25,'Liste des inscrits'!$C$12:$H$56,4,0))</f>
        <v/>
      </c>
      <c r="R25" s="47" t="str">
        <f>IF(N25="","",VLOOKUP(N25,'Liste des inscrits'!$C$12:$H$56,6,0))</f>
        <v/>
      </c>
      <c r="S25" s="48" t="str">
        <f t="shared" si="7"/>
        <v/>
      </c>
      <c r="T25" s="49" t="str">
        <f t="shared" si="8"/>
        <v/>
      </c>
      <c r="U25" s="50">
        <f t="shared" si="9"/>
        <v>0</v>
      </c>
      <c r="V25" s="104"/>
      <c r="W25" s="127"/>
      <c r="X25" s="127" t="str">
        <f t="shared" si="10"/>
        <v>n</v>
      </c>
      <c r="Y25" s="127" t="str">
        <f t="shared" si="11"/>
        <v>ok</v>
      </c>
      <c r="Z25" s="127" t="str">
        <f t="shared" si="12"/>
        <v>n</v>
      </c>
      <c r="AA25" s="127" t="str">
        <f t="shared" si="13"/>
        <v>ok</v>
      </c>
      <c r="AB25" s="127" t="str">
        <f t="shared" si="14"/>
        <v>n</v>
      </c>
      <c r="AC25" s="127" t="str">
        <f t="shared" si="15"/>
        <v>ok</v>
      </c>
      <c r="AD25" s="127"/>
      <c r="AE25" s="129"/>
      <c r="AF25" s="129">
        <v>1997</v>
      </c>
      <c r="AG25" s="129">
        <v>28</v>
      </c>
      <c r="AH25" s="129" t="s">
        <v>38</v>
      </c>
      <c r="AI25" s="129"/>
      <c r="AJ25" s="129"/>
      <c r="AK25" s="129"/>
      <c r="AL25" s="129" t="str">
        <f t="shared" si="6"/>
        <v/>
      </c>
      <c r="AM25" s="129" t="str">
        <f t="shared" si="16"/>
        <v/>
      </c>
      <c r="AN25" s="129"/>
      <c r="AO25" s="137"/>
    </row>
    <row r="26" spans="2:41" x14ac:dyDescent="0.25">
      <c r="B26" s="29">
        <v>15</v>
      </c>
      <c r="C26" s="46"/>
      <c r="D26" s="46"/>
      <c r="E26" s="47" t="str">
        <f>IF(D26="","",VLOOKUP(D26,'Liste des inscrits'!$C$12:$H$56,2,0))</f>
        <v/>
      </c>
      <c r="F26" s="47" t="str">
        <f>IF(D26="","",VLOOKUP(D26,'Liste des inscrits'!$C$12:$H$56,3,0))</f>
        <v/>
      </c>
      <c r="G26" s="47" t="str">
        <f>IF(D26="","",VLOOKUP(D26,'Liste des inscrits'!$C$12:$H$56,4,0))</f>
        <v/>
      </c>
      <c r="H26" s="47" t="str">
        <f>IF(D26="","",VLOOKUP(D26,'Liste des inscrits'!$C$12:$H$56,6,0))</f>
        <v/>
      </c>
      <c r="I26" s="46"/>
      <c r="J26" s="47" t="str">
        <f>IF(I26="","",VLOOKUP(I26,'Liste des inscrits'!$C$12:$H$56,2,0))</f>
        <v/>
      </c>
      <c r="K26" s="47" t="str">
        <f>IF(I26="","",VLOOKUP(I26,'Liste des inscrits'!$C$12:$H$56,3,0))</f>
        <v/>
      </c>
      <c r="L26" s="47" t="str">
        <f>IF(I26="","",VLOOKUP(I26,'Liste des inscrits'!$C$12:$H$56,4,0))</f>
        <v/>
      </c>
      <c r="M26" s="47" t="str">
        <f>IF(I26="","",VLOOKUP(I26,'Liste des inscrits'!$C$12:$H$56,6,0))</f>
        <v/>
      </c>
      <c r="N26" s="46"/>
      <c r="O26" s="47" t="str">
        <f>IF(N26="","",VLOOKUP(N26,'Liste des inscrits'!$C$12:$H$56,2,0))</f>
        <v/>
      </c>
      <c r="P26" s="47" t="str">
        <f>IF(N26="","",VLOOKUP(N26,'Liste des inscrits'!$C$12:$H$56,3,0))</f>
        <v/>
      </c>
      <c r="Q26" s="47" t="str">
        <f>IF(N26="","",VLOOKUP(N26,'Liste des inscrits'!$C$12:$H$56,4,0))</f>
        <v/>
      </c>
      <c r="R26" s="47" t="str">
        <f>IF(N26="","",VLOOKUP(N26,'Liste des inscrits'!$C$12:$H$56,6,0))</f>
        <v/>
      </c>
      <c r="S26" s="48" t="str">
        <f t="shared" si="7"/>
        <v/>
      </c>
      <c r="T26" s="49" t="str">
        <f t="shared" si="8"/>
        <v/>
      </c>
      <c r="U26" s="50">
        <f t="shared" si="9"/>
        <v>0</v>
      </c>
      <c r="V26" s="104"/>
      <c r="W26" s="127"/>
      <c r="X26" s="127" t="str">
        <f t="shared" si="10"/>
        <v>n</v>
      </c>
      <c r="Y26" s="127" t="str">
        <f t="shared" si="11"/>
        <v>ok</v>
      </c>
      <c r="Z26" s="127" t="str">
        <f t="shared" si="12"/>
        <v>n</v>
      </c>
      <c r="AA26" s="127" t="str">
        <f t="shared" si="13"/>
        <v>ok</v>
      </c>
      <c r="AB26" s="127" t="str">
        <f t="shared" si="14"/>
        <v>n</v>
      </c>
      <c r="AC26" s="127" t="str">
        <f t="shared" si="15"/>
        <v>ok</v>
      </c>
      <c r="AD26" s="127"/>
      <c r="AE26" s="129"/>
      <c r="AF26" s="129">
        <v>1996</v>
      </c>
      <c r="AG26" s="129">
        <v>29</v>
      </c>
      <c r="AH26" s="129"/>
      <c r="AI26" s="129"/>
      <c r="AJ26" s="129"/>
      <c r="AK26" s="129"/>
      <c r="AL26" s="129" t="str">
        <f t="shared" si="6"/>
        <v/>
      </c>
      <c r="AM26" s="129" t="str">
        <f t="shared" si="16"/>
        <v/>
      </c>
      <c r="AN26" s="129"/>
      <c r="AO26" s="137"/>
    </row>
    <row r="27" spans="2:41" x14ac:dyDescent="0.25">
      <c r="B27" s="29">
        <v>16</v>
      </c>
      <c r="C27" s="46"/>
      <c r="D27" s="46"/>
      <c r="E27" s="47" t="str">
        <f>IF(D27="","",VLOOKUP(D27,'Liste des inscrits'!$C$12:$H$56,2,0))</f>
        <v/>
      </c>
      <c r="F27" s="47" t="str">
        <f>IF(D27="","",VLOOKUP(D27,'Liste des inscrits'!$C$12:$H$56,3,0))</f>
        <v/>
      </c>
      <c r="G27" s="47" t="str">
        <f>IF(D27="","",VLOOKUP(D27,'Liste des inscrits'!$C$12:$H$56,4,0))</f>
        <v/>
      </c>
      <c r="H27" s="47" t="str">
        <f>IF(D27="","",VLOOKUP(D27,'Liste des inscrits'!$C$12:$H$56,6,0))</f>
        <v/>
      </c>
      <c r="I27" s="46"/>
      <c r="J27" s="47" t="str">
        <f>IF(I27="","",VLOOKUP(I27,'Liste des inscrits'!$C$12:$H$56,2,0))</f>
        <v/>
      </c>
      <c r="K27" s="47" t="str">
        <f>IF(I27="","",VLOOKUP(I27,'Liste des inscrits'!$C$12:$H$56,3,0))</f>
        <v/>
      </c>
      <c r="L27" s="47" t="str">
        <f>IF(I27="","",VLOOKUP(I27,'Liste des inscrits'!$C$12:$H$56,4,0))</f>
        <v/>
      </c>
      <c r="M27" s="47" t="str">
        <f>IF(I27="","",VLOOKUP(I27,'Liste des inscrits'!$C$12:$H$56,6,0))</f>
        <v/>
      </c>
      <c r="N27" s="46"/>
      <c r="O27" s="47" t="str">
        <f>IF(N27="","",VLOOKUP(N27,'Liste des inscrits'!$C$12:$H$56,2,0))</f>
        <v/>
      </c>
      <c r="P27" s="47" t="str">
        <f>IF(N27="","",VLOOKUP(N27,'Liste des inscrits'!$C$12:$H$56,3,0))</f>
        <v/>
      </c>
      <c r="Q27" s="47" t="str">
        <f>IF(N27="","",VLOOKUP(N27,'Liste des inscrits'!$C$12:$H$56,4,0))</f>
        <v/>
      </c>
      <c r="R27" s="47" t="str">
        <f>IF(N27="","",VLOOKUP(N27,'Liste des inscrits'!$C$12:$H$56,6,0))</f>
        <v/>
      </c>
      <c r="S27" s="48" t="str">
        <f t="shared" si="7"/>
        <v/>
      </c>
      <c r="T27" s="49" t="str">
        <f t="shared" si="8"/>
        <v/>
      </c>
      <c r="U27" s="50">
        <f t="shared" si="9"/>
        <v>0</v>
      </c>
      <c r="V27" s="104"/>
      <c r="W27" s="127"/>
      <c r="X27" s="127" t="str">
        <f t="shared" si="10"/>
        <v>n</v>
      </c>
      <c r="Y27" s="127" t="str">
        <f t="shared" si="11"/>
        <v>ok</v>
      </c>
      <c r="Z27" s="127" t="str">
        <f t="shared" si="12"/>
        <v>n</v>
      </c>
      <c r="AA27" s="127" t="str">
        <f t="shared" si="13"/>
        <v>ok</v>
      </c>
      <c r="AB27" s="127" t="str">
        <f t="shared" si="14"/>
        <v>n</v>
      </c>
      <c r="AC27" s="127" t="str">
        <f t="shared" si="15"/>
        <v>ok</v>
      </c>
      <c r="AD27" s="127"/>
      <c r="AE27" s="129"/>
      <c r="AF27" s="129">
        <v>1995</v>
      </c>
      <c r="AG27" s="129">
        <v>30</v>
      </c>
      <c r="AH27" s="129"/>
      <c r="AI27" s="129"/>
      <c r="AJ27" s="129"/>
      <c r="AK27" s="129"/>
      <c r="AL27" s="129" t="str">
        <f t="shared" si="6"/>
        <v/>
      </c>
      <c r="AM27" s="129" t="str">
        <f t="shared" si="16"/>
        <v/>
      </c>
      <c r="AN27" s="129"/>
      <c r="AO27" s="137"/>
    </row>
    <row r="28" spans="2:41" x14ac:dyDescent="0.25">
      <c r="B28" s="29">
        <v>17</v>
      </c>
      <c r="C28" s="46"/>
      <c r="D28" s="46"/>
      <c r="E28" s="47" t="str">
        <f>IF(D28="","",VLOOKUP(D28,'Liste des inscrits'!$C$12:$H$56,2,0))</f>
        <v/>
      </c>
      <c r="F28" s="47" t="str">
        <f>IF(D28="","",VLOOKUP(D28,'Liste des inscrits'!$C$12:$H$56,3,0))</f>
        <v/>
      </c>
      <c r="G28" s="47" t="str">
        <f>IF(D28="","",VLOOKUP(D28,'Liste des inscrits'!$C$12:$H$56,4,0))</f>
        <v/>
      </c>
      <c r="H28" s="47" t="str">
        <f>IF(D28="","",VLOOKUP(D28,'Liste des inscrits'!$C$12:$H$56,6,0))</f>
        <v/>
      </c>
      <c r="I28" s="46"/>
      <c r="J28" s="47" t="str">
        <f>IF(I28="","",VLOOKUP(I28,'Liste des inscrits'!$C$12:$H$56,2,0))</f>
        <v/>
      </c>
      <c r="K28" s="47" t="str">
        <f>IF(I28="","",VLOOKUP(I28,'Liste des inscrits'!$C$12:$H$56,3,0))</f>
        <v/>
      </c>
      <c r="L28" s="47" t="str">
        <f>IF(I28="","",VLOOKUP(I28,'Liste des inscrits'!$C$12:$H$56,4,0))</f>
        <v/>
      </c>
      <c r="M28" s="47" t="str">
        <f>IF(I28="","",VLOOKUP(I28,'Liste des inscrits'!$C$12:$H$56,6,0))</f>
        <v/>
      </c>
      <c r="N28" s="46"/>
      <c r="O28" s="47" t="str">
        <f>IF(N28="","",VLOOKUP(N28,'Liste des inscrits'!$C$12:$H$56,2,0))</f>
        <v/>
      </c>
      <c r="P28" s="47" t="str">
        <f>IF(N28="","",VLOOKUP(N28,'Liste des inscrits'!$C$12:$H$56,3,0))</f>
        <v/>
      </c>
      <c r="Q28" s="47" t="str">
        <f>IF(N28="","",VLOOKUP(N28,'Liste des inscrits'!$C$12:$H$56,4,0))</f>
        <v/>
      </c>
      <c r="R28" s="47" t="str">
        <f>IF(N28="","",VLOOKUP(N28,'Liste des inscrits'!$C$12:$H$56,6,0))</f>
        <v/>
      </c>
      <c r="S28" s="48" t="str">
        <f t="shared" si="7"/>
        <v/>
      </c>
      <c r="T28" s="49" t="str">
        <f t="shared" si="8"/>
        <v/>
      </c>
      <c r="U28" s="50">
        <f t="shared" si="9"/>
        <v>0</v>
      </c>
      <c r="V28" s="104"/>
      <c r="W28" s="127"/>
      <c r="X28" s="127" t="str">
        <f t="shared" si="10"/>
        <v>n</v>
      </c>
      <c r="Y28" s="127" t="str">
        <f t="shared" si="11"/>
        <v>ok</v>
      </c>
      <c r="Z28" s="127" t="str">
        <f t="shared" si="12"/>
        <v>n</v>
      </c>
      <c r="AA28" s="127" t="str">
        <f t="shared" si="13"/>
        <v>ok</v>
      </c>
      <c r="AB28" s="127" t="str">
        <f t="shared" si="14"/>
        <v>n</v>
      </c>
      <c r="AC28" s="127" t="str">
        <f t="shared" si="15"/>
        <v>ok</v>
      </c>
      <c r="AD28" s="127"/>
      <c r="AE28" s="129"/>
      <c r="AF28" s="129">
        <v>1994</v>
      </c>
      <c r="AG28" s="129">
        <v>31</v>
      </c>
      <c r="AH28" s="129"/>
      <c r="AI28" s="129"/>
      <c r="AJ28" s="129"/>
      <c r="AK28" s="129"/>
      <c r="AL28" s="129" t="str">
        <f t="shared" si="6"/>
        <v/>
      </c>
      <c r="AM28" s="129" t="str">
        <f t="shared" si="16"/>
        <v/>
      </c>
      <c r="AN28" s="129"/>
      <c r="AO28" s="137"/>
    </row>
    <row r="29" spans="2:41" x14ac:dyDescent="0.25">
      <c r="B29" s="29">
        <v>18</v>
      </c>
      <c r="C29" s="46"/>
      <c r="D29" s="46"/>
      <c r="E29" s="47" t="str">
        <f>IF(D29="","",VLOOKUP(D29,'Liste des inscrits'!$C$12:$H$56,2,0))</f>
        <v/>
      </c>
      <c r="F29" s="47" t="str">
        <f>IF(D29="","",VLOOKUP(D29,'Liste des inscrits'!$C$12:$H$56,3,0))</f>
        <v/>
      </c>
      <c r="G29" s="47" t="str">
        <f>IF(D29="","",VLOOKUP(D29,'Liste des inscrits'!$C$12:$H$56,4,0))</f>
        <v/>
      </c>
      <c r="H29" s="47" t="str">
        <f>IF(D29="","",VLOOKUP(D29,'Liste des inscrits'!$C$12:$H$56,6,0))</f>
        <v/>
      </c>
      <c r="I29" s="46"/>
      <c r="J29" s="47" t="str">
        <f>IF(I29="","",VLOOKUP(I29,'Liste des inscrits'!$C$12:$H$56,2,0))</f>
        <v/>
      </c>
      <c r="K29" s="47" t="str">
        <f>IF(I29="","",VLOOKUP(I29,'Liste des inscrits'!$C$12:$H$56,3,0))</f>
        <v/>
      </c>
      <c r="L29" s="47" t="str">
        <f>IF(I29="","",VLOOKUP(I29,'Liste des inscrits'!$C$12:$H$56,4,0))</f>
        <v/>
      </c>
      <c r="M29" s="47" t="str">
        <f>IF(I29="","",VLOOKUP(I29,'Liste des inscrits'!$C$12:$H$56,6,0))</f>
        <v/>
      </c>
      <c r="N29" s="46"/>
      <c r="O29" s="47" t="str">
        <f>IF(N29="","",VLOOKUP(N29,'Liste des inscrits'!$C$12:$H$56,2,0))</f>
        <v/>
      </c>
      <c r="P29" s="47" t="str">
        <f>IF(N29="","",VLOOKUP(N29,'Liste des inscrits'!$C$12:$H$56,3,0))</f>
        <v/>
      </c>
      <c r="Q29" s="47" t="str">
        <f>IF(N29="","",VLOOKUP(N29,'Liste des inscrits'!$C$12:$H$56,4,0))</f>
        <v/>
      </c>
      <c r="R29" s="47" t="str">
        <f>IF(N29="","",VLOOKUP(N29,'Liste des inscrits'!$C$12:$H$56,6,0))</f>
        <v/>
      </c>
      <c r="S29" s="48" t="str">
        <f t="shared" si="7"/>
        <v/>
      </c>
      <c r="T29" s="49" t="str">
        <f t="shared" si="8"/>
        <v/>
      </c>
      <c r="U29" s="50">
        <f t="shared" si="9"/>
        <v>0</v>
      </c>
      <c r="V29" s="104"/>
      <c r="W29" s="127"/>
      <c r="X29" s="127" t="str">
        <f t="shared" si="10"/>
        <v>n</v>
      </c>
      <c r="Y29" s="127" t="str">
        <f t="shared" si="11"/>
        <v>ok</v>
      </c>
      <c r="Z29" s="127" t="str">
        <f t="shared" si="12"/>
        <v>n</v>
      </c>
      <c r="AA29" s="127" t="str">
        <f t="shared" si="13"/>
        <v>ok</v>
      </c>
      <c r="AB29" s="127" t="str">
        <f t="shared" si="14"/>
        <v>n</v>
      </c>
      <c r="AC29" s="127" t="str">
        <f t="shared" si="15"/>
        <v>ok</v>
      </c>
      <c r="AD29" s="127"/>
      <c r="AE29" s="129"/>
      <c r="AF29" s="129">
        <v>1993</v>
      </c>
      <c r="AG29" s="129">
        <v>32</v>
      </c>
      <c r="AH29" s="129"/>
      <c r="AI29" s="129"/>
      <c r="AJ29" s="129"/>
      <c r="AK29" s="129"/>
      <c r="AL29" s="129" t="str">
        <f t="shared" si="6"/>
        <v/>
      </c>
      <c r="AM29" s="129" t="str">
        <f t="shared" si="16"/>
        <v/>
      </c>
      <c r="AN29" s="129"/>
      <c r="AO29" s="137"/>
    </row>
    <row r="30" spans="2:41" ht="15.75" x14ac:dyDescent="0.25">
      <c r="B30" s="29">
        <v>19</v>
      </c>
      <c r="C30" s="46"/>
      <c r="D30" s="46"/>
      <c r="E30" s="47" t="str">
        <f>IF(D30="","",VLOOKUP(D30,'Liste des inscrits'!$C$12:$H$56,2,0))</f>
        <v/>
      </c>
      <c r="F30" s="47" t="str">
        <f>IF(D30="","",VLOOKUP(D30,'Liste des inscrits'!$C$12:$H$56,3,0))</f>
        <v/>
      </c>
      <c r="G30" s="47" t="str">
        <f>IF(D30="","",VLOOKUP(D30,'Liste des inscrits'!$C$12:$H$56,4,0))</f>
        <v/>
      </c>
      <c r="H30" s="47" t="str">
        <f>IF(D30="","",VLOOKUP(D30,'Liste des inscrits'!$C$12:$H$56,6,0))</f>
        <v/>
      </c>
      <c r="I30" s="46"/>
      <c r="J30" s="47" t="str">
        <f>IF(I30="","",VLOOKUP(I30,'Liste des inscrits'!$C$12:$H$56,2,0))</f>
        <v/>
      </c>
      <c r="K30" s="47" t="str">
        <f>IF(I30="","",VLOOKUP(I30,'Liste des inscrits'!$C$12:$H$56,3,0))</f>
        <v/>
      </c>
      <c r="L30" s="47" t="str">
        <f>IF(I30="","",VLOOKUP(I30,'Liste des inscrits'!$C$12:$H$56,4,0))</f>
        <v/>
      </c>
      <c r="M30" s="47" t="str">
        <f>IF(I30="","",VLOOKUP(I30,'Liste des inscrits'!$C$12:$H$56,6,0))</f>
        <v/>
      </c>
      <c r="N30" s="46"/>
      <c r="O30" s="47" t="str">
        <f>IF(N30="","",VLOOKUP(N30,'Liste des inscrits'!$C$12:$H$56,2,0))</f>
        <v/>
      </c>
      <c r="P30" s="47" t="str">
        <f>IF(N30="","",VLOOKUP(N30,'Liste des inscrits'!$C$12:$H$56,3,0))</f>
        <v/>
      </c>
      <c r="Q30" s="47" t="str">
        <f>IF(N30="","",VLOOKUP(N30,'Liste des inscrits'!$C$12:$H$56,4,0))</f>
        <v/>
      </c>
      <c r="R30" s="47" t="str">
        <f>IF(N30="","",VLOOKUP(N30,'Liste des inscrits'!$C$12:$H$56,6,0))</f>
        <v/>
      </c>
      <c r="S30" s="48" t="str">
        <f t="shared" si="7"/>
        <v/>
      </c>
      <c r="T30" s="49" t="str">
        <f t="shared" si="8"/>
        <v/>
      </c>
      <c r="U30" s="50">
        <f t="shared" si="9"/>
        <v>0</v>
      </c>
      <c r="V30" s="104"/>
      <c r="W30" s="127"/>
      <c r="X30" s="127" t="str">
        <f t="shared" si="10"/>
        <v>n</v>
      </c>
      <c r="Y30" s="127" t="str">
        <f t="shared" si="11"/>
        <v>ok</v>
      </c>
      <c r="Z30" s="127" t="str">
        <f t="shared" si="12"/>
        <v>n</v>
      </c>
      <c r="AA30" s="127" t="str">
        <f t="shared" si="13"/>
        <v>ok</v>
      </c>
      <c r="AB30" s="127" t="str">
        <f t="shared" si="14"/>
        <v>n</v>
      </c>
      <c r="AC30" s="127" t="str">
        <f t="shared" si="15"/>
        <v>ok</v>
      </c>
      <c r="AD30" s="127"/>
      <c r="AE30" s="129"/>
      <c r="AF30" s="139"/>
      <c r="AG30" s="129">
        <v>33</v>
      </c>
      <c r="AH30" s="129"/>
      <c r="AI30" s="129"/>
      <c r="AJ30" s="129"/>
      <c r="AK30" s="129"/>
      <c r="AL30" s="129" t="str">
        <f t="shared" si="6"/>
        <v/>
      </c>
      <c r="AM30" s="129" t="str">
        <f t="shared" si="16"/>
        <v/>
      </c>
      <c r="AN30" s="129"/>
      <c r="AO30" s="137"/>
    </row>
    <row r="31" spans="2:41" ht="15.75" x14ac:dyDescent="0.25">
      <c r="B31" s="29">
        <v>20</v>
      </c>
      <c r="C31" s="46"/>
      <c r="D31" s="46"/>
      <c r="E31" s="47" t="str">
        <f>IF(D31="","",VLOOKUP(D31,'Liste des inscrits'!$C$12:$H$56,2,0))</f>
        <v/>
      </c>
      <c r="F31" s="47" t="str">
        <f>IF(D31="","",VLOOKUP(D31,'Liste des inscrits'!$C$12:$H$56,3,0))</f>
        <v/>
      </c>
      <c r="G31" s="47" t="str">
        <f>IF(D31="","",VLOOKUP(D31,'Liste des inscrits'!$C$12:$H$56,4,0))</f>
        <v/>
      </c>
      <c r="H31" s="47" t="str">
        <f>IF(D31="","",VLOOKUP(D31,'Liste des inscrits'!$C$12:$H$56,6,0))</f>
        <v/>
      </c>
      <c r="I31" s="46"/>
      <c r="J31" s="47" t="str">
        <f>IF(I31="","",VLOOKUP(I31,'Liste des inscrits'!$C$12:$H$56,2,0))</f>
        <v/>
      </c>
      <c r="K31" s="47" t="str">
        <f>IF(I31="","",VLOOKUP(I31,'Liste des inscrits'!$C$12:$H$56,3,0))</f>
        <v/>
      </c>
      <c r="L31" s="47" t="str">
        <f>IF(I31="","",VLOOKUP(I31,'Liste des inscrits'!$C$12:$H$56,4,0))</f>
        <v/>
      </c>
      <c r="M31" s="47" t="str">
        <f>IF(I31="","",VLOOKUP(I31,'Liste des inscrits'!$C$12:$H$56,6,0))</f>
        <v/>
      </c>
      <c r="N31" s="46"/>
      <c r="O31" s="47" t="str">
        <f>IF(N31="","",VLOOKUP(N31,'Liste des inscrits'!$C$12:$H$56,2,0))</f>
        <v/>
      </c>
      <c r="P31" s="47" t="str">
        <f>IF(N31="","",VLOOKUP(N31,'Liste des inscrits'!$C$12:$H$56,3,0))</f>
        <v/>
      </c>
      <c r="Q31" s="47" t="str">
        <f>IF(N31="","",VLOOKUP(N31,'Liste des inscrits'!$C$12:$H$56,4,0))</f>
        <v/>
      </c>
      <c r="R31" s="47" t="str">
        <f>IF(N31="","",VLOOKUP(N31,'Liste des inscrits'!$C$12:$H$56,6,0))</f>
        <v/>
      </c>
      <c r="S31" s="48" t="str">
        <f t="shared" si="7"/>
        <v/>
      </c>
      <c r="T31" s="49" t="str">
        <f t="shared" si="8"/>
        <v/>
      </c>
      <c r="U31" s="50">
        <f t="shared" si="9"/>
        <v>0</v>
      </c>
      <c r="V31" s="104"/>
      <c r="W31" s="127"/>
      <c r="X31" s="127" t="str">
        <f t="shared" si="10"/>
        <v>n</v>
      </c>
      <c r="Y31" s="127" t="str">
        <f t="shared" si="11"/>
        <v>ok</v>
      </c>
      <c r="Z31" s="127" t="str">
        <f t="shared" si="12"/>
        <v>n</v>
      </c>
      <c r="AA31" s="127" t="str">
        <f t="shared" si="13"/>
        <v>ok</v>
      </c>
      <c r="AB31" s="127" t="str">
        <f t="shared" si="14"/>
        <v>n</v>
      </c>
      <c r="AC31" s="127" t="str">
        <f t="shared" si="15"/>
        <v>ok</v>
      </c>
      <c r="AD31" s="127"/>
      <c r="AE31" s="129"/>
      <c r="AF31" s="139"/>
      <c r="AG31" s="129">
        <v>34</v>
      </c>
      <c r="AH31" s="129"/>
      <c r="AI31" s="129"/>
      <c r="AJ31" s="129"/>
      <c r="AK31" s="129"/>
      <c r="AL31" s="129" t="str">
        <f t="shared" si="6"/>
        <v/>
      </c>
      <c r="AM31" s="129" t="str">
        <f t="shared" si="16"/>
        <v/>
      </c>
      <c r="AN31" s="129"/>
      <c r="AO31" s="137"/>
    </row>
    <row r="32" spans="2:41" ht="15.75" x14ac:dyDescent="0.25"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9">
        <f>COUNTIF(S12:S31,"x")</f>
        <v>0</v>
      </c>
      <c r="T32" s="39">
        <f>COUNTIF(T12:T31,"x")</f>
        <v>0</v>
      </c>
      <c r="U32" s="40">
        <f>SUM(U12:U31)</f>
        <v>0</v>
      </c>
      <c r="V32" s="107"/>
      <c r="W32" s="140"/>
      <c r="X32" s="140"/>
      <c r="Y32" s="140"/>
      <c r="Z32" s="140"/>
      <c r="AA32" s="140"/>
      <c r="AB32" s="140"/>
      <c r="AC32" s="140"/>
      <c r="AD32" s="129"/>
      <c r="AE32" s="129"/>
      <c r="AF32" s="139"/>
      <c r="AG32" s="129">
        <v>60</v>
      </c>
      <c r="AH32" s="129"/>
      <c r="AI32" s="129"/>
      <c r="AJ32" s="129"/>
      <c r="AK32" s="129"/>
      <c r="AL32" s="129" t="str">
        <f t="shared" si="6"/>
        <v/>
      </c>
      <c r="AM32" s="129" t="str">
        <f t="shared" si="16"/>
        <v/>
      </c>
      <c r="AN32" s="129"/>
      <c r="AO32" s="137"/>
    </row>
    <row r="33" spans="2:41" ht="15.75" x14ac:dyDescent="0.25">
      <c r="B33" s="37"/>
      <c r="C33" s="37"/>
      <c r="D33" s="38"/>
      <c r="E33" s="51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41"/>
      <c r="T33" s="41"/>
      <c r="U33" s="41"/>
      <c r="V33" s="108"/>
      <c r="W33" s="141"/>
      <c r="X33" s="141"/>
      <c r="Y33" s="141"/>
      <c r="Z33" s="141"/>
      <c r="AA33" s="141"/>
      <c r="AB33" s="141"/>
      <c r="AC33" s="141"/>
      <c r="AD33" s="129"/>
      <c r="AE33" s="129"/>
      <c r="AF33" s="139"/>
      <c r="AG33" s="129"/>
      <c r="AH33" s="129"/>
      <c r="AI33" s="129"/>
      <c r="AJ33" s="129"/>
      <c r="AK33" s="129"/>
      <c r="AL33" s="129"/>
      <c r="AM33" s="129"/>
      <c r="AN33" s="129"/>
      <c r="AO33" s="137"/>
    </row>
    <row r="34" spans="2:41" ht="15.75" x14ac:dyDescent="0.25"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41"/>
      <c r="T34" s="41"/>
      <c r="U34" s="42"/>
      <c r="V34" s="108"/>
      <c r="W34" s="141"/>
      <c r="X34" s="141"/>
      <c r="Y34" s="141"/>
      <c r="Z34" s="141"/>
      <c r="AA34" s="141"/>
      <c r="AB34" s="141"/>
      <c r="AC34" s="141"/>
      <c r="AE34" s="129"/>
      <c r="AF34" s="139"/>
      <c r="AG34" s="129"/>
      <c r="AH34" s="129"/>
      <c r="AI34" s="129"/>
      <c r="AJ34" s="129"/>
      <c r="AK34" s="129"/>
      <c r="AL34" s="129"/>
      <c r="AM34" s="129"/>
      <c r="AN34" s="129"/>
      <c r="AO34" s="137"/>
    </row>
    <row r="35" spans="2:41" ht="15.75" x14ac:dyDescent="0.25"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41"/>
      <c r="T35" s="41"/>
      <c r="U35" s="41"/>
      <c r="V35" s="108"/>
      <c r="W35" s="141"/>
      <c r="X35" s="141"/>
      <c r="Y35" s="141"/>
      <c r="Z35" s="141"/>
      <c r="AA35" s="141"/>
      <c r="AB35" s="141"/>
      <c r="AC35" s="141"/>
      <c r="AE35" s="129"/>
      <c r="AF35" s="139"/>
      <c r="AG35" s="129"/>
      <c r="AH35" s="129"/>
      <c r="AI35" s="129"/>
      <c r="AJ35" s="129"/>
      <c r="AK35" s="129"/>
      <c r="AL35" s="129"/>
      <c r="AM35" s="129"/>
      <c r="AN35" s="129"/>
      <c r="AO35" s="137"/>
    </row>
    <row r="36" spans="2:41" ht="15.75" x14ac:dyDescent="0.25">
      <c r="B36" s="37"/>
      <c r="C36" s="37"/>
      <c r="D36" s="52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41"/>
      <c r="T36" s="41"/>
      <c r="U36" s="41"/>
      <c r="V36" s="108"/>
      <c r="W36" s="141"/>
      <c r="X36" s="141"/>
      <c r="Y36" s="141"/>
      <c r="Z36" s="141"/>
      <c r="AA36" s="141"/>
      <c r="AB36" s="141"/>
      <c r="AC36" s="141"/>
      <c r="AE36" s="129"/>
      <c r="AF36" s="139"/>
      <c r="AG36" s="129"/>
      <c r="AH36" s="129"/>
      <c r="AI36" s="129"/>
      <c r="AJ36" s="129"/>
      <c r="AK36" s="129"/>
      <c r="AL36" s="129"/>
      <c r="AM36" s="129"/>
      <c r="AN36" s="129"/>
      <c r="AO36" s="137"/>
    </row>
    <row r="37" spans="2:41" ht="15.75" x14ac:dyDescent="0.25">
      <c r="B37" s="37"/>
      <c r="C37" s="37"/>
      <c r="D37" s="38"/>
      <c r="E37" s="53"/>
      <c r="F37" s="53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1"/>
      <c r="T37" s="41"/>
      <c r="U37" s="41"/>
      <c r="V37" s="108"/>
      <c r="W37" s="141"/>
      <c r="X37" s="141"/>
      <c r="Y37" s="141"/>
      <c r="Z37" s="141"/>
      <c r="AA37" s="141"/>
      <c r="AB37" s="141"/>
      <c r="AC37" s="141"/>
      <c r="AE37" s="129"/>
      <c r="AF37" s="139"/>
      <c r="AG37" s="129"/>
      <c r="AH37" s="129"/>
      <c r="AI37" s="129"/>
      <c r="AJ37" s="129"/>
      <c r="AK37" s="129"/>
      <c r="AL37" s="129"/>
      <c r="AM37" s="129"/>
      <c r="AN37" s="129"/>
      <c r="AO37" s="137"/>
    </row>
    <row r="38" spans="2:41" ht="15.75" x14ac:dyDescent="0.25"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41"/>
      <c r="T38" s="41"/>
      <c r="U38" s="41"/>
      <c r="V38" s="108"/>
      <c r="W38" s="141"/>
      <c r="X38" s="141"/>
      <c r="Y38" s="141"/>
      <c r="Z38" s="141"/>
      <c r="AA38" s="141"/>
      <c r="AB38" s="141"/>
      <c r="AC38" s="141"/>
      <c r="AE38" s="129"/>
      <c r="AF38" s="139"/>
      <c r="AG38" s="129"/>
      <c r="AH38" s="129"/>
      <c r="AI38" s="129"/>
      <c r="AJ38" s="129"/>
      <c r="AK38" s="129"/>
      <c r="AL38" s="129"/>
      <c r="AM38" s="129"/>
      <c r="AN38" s="129"/>
      <c r="AO38" s="137"/>
    </row>
    <row r="39" spans="2:41" ht="15.75" x14ac:dyDescent="0.25">
      <c r="AE39" s="129"/>
      <c r="AF39" s="139"/>
      <c r="AG39" s="129"/>
      <c r="AH39" s="129"/>
      <c r="AI39" s="129"/>
      <c r="AJ39" s="129"/>
      <c r="AK39" s="129"/>
      <c r="AL39" s="129"/>
      <c r="AM39" s="129"/>
      <c r="AN39" s="129"/>
      <c r="AO39" s="137"/>
    </row>
    <row r="40" spans="2:41" ht="15.75" x14ac:dyDescent="0.25">
      <c r="AE40" s="129"/>
      <c r="AF40" s="139"/>
      <c r="AG40" s="129"/>
      <c r="AH40" s="129"/>
      <c r="AI40" s="129"/>
      <c r="AJ40" s="129"/>
      <c r="AK40" s="129"/>
      <c r="AL40" s="129"/>
      <c r="AM40" s="129"/>
      <c r="AN40" s="129"/>
      <c r="AO40" s="137"/>
    </row>
    <row r="41" spans="2:41" ht="15.75" x14ac:dyDescent="0.25">
      <c r="AE41" s="129"/>
      <c r="AF41" s="139"/>
      <c r="AG41" s="129"/>
      <c r="AH41" s="129"/>
      <c r="AI41" s="129"/>
      <c r="AJ41" s="129"/>
      <c r="AK41" s="129"/>
      <c r="AL41" s="129"/>
      <c r="AM41" s="129"/>
      <c r="AN41" s="129"/>
      <c r="AO41" s="137"/>
    </row>
    <row r="42" spans="2:41" ht="15.75" x14ac:dyDescent="0.25">
      <c r="AE42" s="129"/>
      <c r="AF42" s="139"/>
      <c r="AG42" s="129"/>
      <c r="AH42" s="129"/>
      <c r="AI42" s="129"/>
      <c r="AJ42" s="129"/>
      <c r="AK42" s="129"/>
      <c r="AL42" s="129"/>
      <c r="AM42" s="129"/>
      <c r="AN42" s="129"/>
      <c r="AO42" s="137"/>
    </row>
    <row r="43" spans="2:41" ht="15.75" x14ac:dyDescent="0.25">
      <c r="AE43" s="129"/>
      <c r="AF43" s="139"/>
      <c r="AG43" s="129"/>
      <c r="AH43" s="129"/>
      <c r="AI43" s="129"/>
      <c r="AJ43" s="129"/>
      <c r="AK43" s="129"/>
      <c r="AL43" s="129"/>
      <c r="AM43" s="129"/>
      <c r="AN43" s="129"/>
      <c r="AO43" s="137"/>
    </row>
    <row r="44" spans="2:41" ht="15.75" x14ac:dyDescent="0.25">
      <c r="AE44" s="129"/>
      <c r="AF44" s="139"/>
      <c r="AG44" s="129"/>
      <c r="AH44" s="129"/>
      <c r="AI44" s="129"/>
      <c r="AJ44" s="129"/>
      <c r="AK44" s="129"/>
      <c r="AL44" s="129"/>
      <c r="AM44" s="129"/>
      <c r="AN44" s="129"/>
      <c r="AO44" s="137"/>
    </row>
    <row r="45" spans="2:41" ht="15.75" x14ac:dyDescent="0.25">
      <c r="AE45" s="129"/>
      <c r="AF45" s="139"/>
      <c r="AG45" s="129">
        <v>73</v>
      </c>
      <c r="AH45" s="129"/>
      <c r="AI45" s="129"/>
      <c r="AJ45" s="129"/>
      <c r="AK45" s="129"/>
      <c r="AL45" s="129"/>
      <c r="AM45" s="129"/>
      <c r="AN45" s="129"/>
      <c r="AO45" s="137"/>
    </row>
    <row r="46" spans="2:41" ht="15.75" x14ac:dyDescent="0.25">
      <c r="AE46" s="129"/>
      <c r="AF46" s="139"/>
      <c r="AG46" s="129">
        <v>74</v>
      </c>
      <c r="AH46" s="129"/>
      <c r="AI46" s="129"/>
      <c r="AJ46" s="129"/>
      <c r="AK46" s="129"/>
      <c r="AL46" s="129"/>
      <c r="AM46" s="129"/>
      <c r="AN46" s="129"/>
      <c r="AO46" s="137"/>
    </row>
    <row r="47" spans="2:41" ht="15.75" x14ac:dyDescent="0.25">
      <c r="AE47" s="129"/>
      <c r="AF47" s="139"/>
      <c r="AG47" s="129">
        <v>75</v>
      </c>
      <c r="AH47" s="129"/>
      <c r="AI47" s="129"/>
      <c r="AJ47" s="129"/>
      <c r="AK47" s="129"/>
      <c r="AL47" s="129"/>
      <c r="AM47" s="129"/>
      <c r="AN47" s="129"/>
      <c r="AO47" s="137"/>
    </row>
    <row r="48" spans="2:41" ht="15.75" x14ac:dyDescent="0.25">
      <c r="AE48" s="129"/>
      <c r="AF48" s="139"/>
      <c r="AG48" s="129">
        <v>76</v>
      </c>
      <c r="AH48" s="129"/>
      <c r="AI48" s="129"/>
      <c r="AJ48" s="129"/>
      <c r="AK48" s="129"/>
      <c r="AL48" s="129"/>
      <c r="AM48" s="129"/>
      <c r="AN48" s="129"/>
      <c r="AO48" s="137"/>
    </row>
    <row r="49" spans="31:41" ht="15.75" x14ac:dyDescent="0.25">
      <c r="AE49" s="129"/>
      <c r="AF49" s="139"/>
      <c r="AG49" s="129">
        <v>77</v>
      </c>
      <c r="AH49" s="129"/>
      <c r="AI49" s="129"/>
      <c r="AJ49" s="129"/>
      <c r="AK49" s="129"/>
      <c r="AL49" s="129"/>
      <c r="AM49" s="129"/>
      <c r="AN49" s="129"/>
      <c r="AO49" s="137"/>
    </row>
    <row r="50" spans="31:41" ht="15.75" x14ac:dyDescent="0.25">
      <c r="AE50" s="129"/>
      <c r="AF50" s="139"/>
      <c r="AG50" s="129">
        <v>78</v>
      </c>
      <c r="AH50" s="129"/>
      <c r="AI50" s="129"/>
      <c r="AJ50" s="129"/>
      <c r="AK50" s="129"/>
      <c r="AL50" s="129"/>
      <c r="AM50" s="129"/>
      <c r="AN50" s="129"/>
      <c r="AO50" s="137"/>
    </row>
    <row r="51" spans="31:41" ht="15.75" x14ac:dyDescent="0.25">
      <c r="AE51" s="129"/>
      <c r="AF51" s="139"/>
      <c r="AG51" s="129">
        <v>79</v>
      </c>
      <c r="AH51" s="129"/>
      <c r="AI51" s="129"/>
      <c r="AJ51" s="129"/>
      <c r="AK51" s="129"/>
      <c r="AL51" s="129"/>
      <c r="AM51" s="129"/>
      <c r="AN51" s="129"/>
      <c r="AO51" s="137"/>
    </row>
    <row r="52" spans="31:41" ht="15.75" x14ac:dyDescent="0.25">
      <c r="AE52" s="129"/>
      <c r="AF52" s="139"/>
      <c r="AG52" s="129">
        <v>80</v>
      </c>
      <c r="AH52" s="129"/>
      <c r="AI52" s="129"/>
      <c r="AJ52" s="129"/>
      <c r="AK52" s="129"/>
      <c r="AL52" s="129"/>
      <c r="AM52" s="129"/>
      <c r="AN52" s="129"/>
      <c r="AO52" s="137"/>
    </row>
    <row r="53" spans="31:41" ht="15.75" x14ac:dyDescent="0.25">
      <c r="AE53" s="129"/>
      <c r="AF53" s="139"/>
      <c r="AG53" s="129">
        <v>81</v>
      </c>
      <c r="AH53" s="129"/>
      <c r="AI53" s="129"/>
      <c r="AJ53" s="129"/>
      <c r="AK53" s="129"/>
      <c r="AL53" s="129"/>
      <c r="AM53" s="129"/>
      <c r="AN53" s="129"/>
      <c r="AO53" s="137"/>
    </row>
    <row r="54" spans="31:41" ht="15.75" x14ac:dyDescent="0.25">
      <c r="AE54" s="129"/>
      <c r="AF54" s="139"/>
      <c r="AG54" s="129">
        <v>82</v>
      </c>
      <c r="AH54" s="129"/>
      <c r="AI54" s="129"/>
      <c r="AJ54" s="129"/>
      <c r="AK54" s="129"/>
      <c r="AL54" s="129"/>
      <c r="AM54" s="129"/>
      <c r="AN54" s="129"/>
      <c r="AO54" s="137"/>
    </row>
    <row r="55" spans="31:41" ht="15.75" x14ac:dyDescent="0.25">
      <c r="AE55" s="129"/>
      <c r="AF55" s="139"/>
      <c r="AG55" s="129">
        <v>83</v>
      </c>
      <c r="AH55" s="129"/>
      <c r="AI55" s="129"/>
      <c r="AJ55" s="129"/>
      <c r="AK55" s="129"/>
      <c r="AL55" s="129"/>
      <c r="AM55" s="129"/>
      <c r="AN55" s="129"/>
      <c r="AO55" s="137"/>
    </row>
    <row r="56" spans="31:41" ht="15.75" x14ac:dyDescent="0.25">
      <c r="AE56" s="129"/>
      <c r="AF56" s="139"/>
      <c r="AG56" s="129">
        <v>84</v>
      </c>
      <c r="AH56" s="129"/>
      <c r="AI56" s="129"/>
      <c r="AJ56" s="129"/>
      <c r="AK56" s="129"/>
      <c r="AL56" s="129"/>
      <c r="AM56" s="129"/>
      <c r="AN56" s="129"/>
      <c r="AO56" s="137"/>
    </row>
    <row r="57" spans="31:41" ht="15.75" x14ac:dyDescent="0.25">
      <c r="AE57" s="129"/>
      <c r="AF57" s="139"/>
      <c r="AG57" s="129">
        <v>85</v>
      </c>
      <c r="AH57" s="129"/>
      <c r="AI57" s="129"/>
      <c r="AJ57" s="129"/>
      <c r="AK57" s="129"/>
      <c r="AL57" s="129"/>
      <c r="AM57" s="129"/>
      <c r="AN57" s="129"/>
      <c r="AO57" s="137"/>
    </row>
    <row r="58" spans="31:41" ht="15.75" x14ac:dyDescent="0.25">
      <c r="AE58" s="129"/>
      <c r="AF58" s="139"/>
      <c r="AG58" s="129">
        <v>86</v>
      </c>
      <c r="AH58" s="129"/>
      <c r="AI58" s="129"/>
      <c r="AJ58" s="129"/>
      <c r="AK58" s="129"/>
      <c r="AL58" s="129"/>
      <c r="AM58" s="129"/>
      <c r="AN58" s="129"/>
      <c r="AO58" s="137"/>
    </row>
    <row r="59" spans="31:41" ht="15.75" x14ac:dyDescent="0.25">
      <c r="AE59" s="129"/>
      <c r="AF59" s="139"/>
      <c r="AG59" s="129">
        <v>87</v>
      </c>
      <c r="AH59" s="129"/>
      <c r="AI59" s="129"/>
      <c r="AJ59" s="129"/>
      <c r="AK59" s="129"/>
      <c r="AL59" s="129"/>
      <c r="AM59" s="129"/>
      <c r="AN59" s="129"/>
      <c r="AO59" s="137"/>
    </row>
    <row r="60" spans="31:41" ht="15.75" x14ac:dyDescent="0.25">
      <c r="AE60" s="129"/>
      <c r="AF60" s="139"/>
      <c r="AG60" s="129">
        <v>88</v>
      </c>
      <c r="AH60" s="129"/>
      <c r="AI60" s="129"/>
      <c r="AJ60" s="129"/>
      <c r="AK60" s="129"/>
      <c r="AL60" s="129"/>
      <c r="AM60" s="129"/>
      <c r="AN60" s="129"/>
      <c r="AO60" s="137"/>
    </row>
    <row r="61" spans="31:41" ht="15.75" x14ac:dyDescent="0.25">
      <c r="AE61" s="129"/>
      <c r="AF61" s="139"/>
      <c r="AG61" s="129">
        <v>89</v>
      </c>
      <c r="AH61" s="129"/>
      <c r="AI61" s="129"/>
      <c r="AJ61" s="129"/>
      <c r="AK61" s="129"/>
      <c r="AL61" s="129"/>
      <c r="AM61" s="129"/>
      <c r="AN61" s="129"/>
      <c r="AO61" s="137"/>
    </row>
    <row r="62" spans="31:41" ht="15.75" x14ac:dyDescent="0.25">
      <c r="AE62" s="129"/>
      <c r="AF62" s="139"/>
      <c r="AG62" s="129">
        <v>90</v>
      </c>
      <c r="AH62" s="129"/>
      <c r="AI62" s="129"/>
      <c r="AJ62" s="129"/>
      <c r="AK62" s="129"/>
      <c r="AL62" s="129"/>
      <c r="AM62" s="129"/>
      <c r="AN62" s="129"/>
      <c r="AO62" s="137"/>
    </row>
    <row r="63" spans="31:41" ht="15.75" x14ac:dyDescent="0.25">
      <c r="AE63" s="129"/>
      <c r="AF63" s="139"/>
      <c r="AG63" s="129">
        <v>91</v>
      </c>
      <c r="AH63" s="129"/>
      <c r="AI63" s="129"/>
      <c r="AJ63" s="129"/>
      <c r="AK63" s="129"/>
      <c r="AL63" s="129"/>
      <c r="AM63" s="129"/>
      <c r="AN63" s="129"/>
      <c r="AO63" s="137"/>
    </row>
    <row r="64" spans="31:41" ht="15.75" x14ac:dyDescent="0.25">
      <c r="AE64" s="129"/>
      <c r="AF64" s="139"/>
      <c r="AG64" s="129">
        <v>92</v>
      </c>
      <c r="AH64" s="129"/>
      <c r="AI64" s="129"/>
      <c r="AJ64" s="129"/>
      <c r="AK64" s="129"/>
      <c r="AL64" s="129"/>
      <c r="AM64" s="129"/>
      <c r="AN64" s="129"/>
      <c r="AO64" s="137"/>
    </row>
    <row r="65" spans="2:48" ht="15.75" x14ac:dyDescent="0.25">
      <c r="AE65" s="129"/>
      <c r="AF65" s="139"/>
      <c r="AG65" s="129">
        <v>93</v>
      </c>
      <c r="AH65" s="129"/>
      <c r="AI65" s="129"/>
      <c r="AJ65" s="129"/>
      <c r="AK65" s="129"/>
      <c r="AL65" s="129"/>
      <c r="AM65" s="129"/>
      <c r="AN65" s="129"/>
      <c r="AO65" s="137"/>
    </row>
    <row r="66" spans="2:48" ht="15.75" x14ac:dyDescent="0.25">
      <c r="AE66" s="129"/>
      <c r="AF66" s="139"/>
      <c r="AG66" s="129">
        <v>94</v>
      </c>
      <c r="AH66" s="129"/>
      <c r="AI66" s="129"/>
      <c r="AJ66" s="129"/>
      <c r="AK66" s="129"/>
      <c r="AL66" s="129"/>
      <c r="AM66" s="129"/>
      <c r="AN66" s="129"/>
      <c r="AO66" s="137"/>
    </row>
    <row r="67" spans="2:48" ht="15.75" x14ac:dyDescent="0.25">
      <c r="AE67" s="129"/>
      <c r="AF67" s="139"/>
      <c r="AG67" s="129">
        <v>95</v>
      </c>
      <c r="AH67" s="129"/>
      <c r="AI67" s="129"/>
      <c r="AJ67" s="129"/>
      <c r="AK67" s="129"/>
      <c r="AL67" s="129"/>
      <c r="AM67" s="129"/>
      <c r="AN67" s="129"/>
      <c r="AO67" s="137"/>
    </row>
    <row r="68" spans="2:48" ht="15.75" x14ac:dyDescent="0.25">
      <c r="AE68" s="129"/>
      <c r="AF68" s="139"/>
      <c r="AG68" s="129">
        <v>96</v>
      </c>
      <c r="AH68" s="129"/>
      <c r="AI68" s="129"/>
      <c r="AJ68" s="129"/>
      <c r="AK68" s="129"/>
      <c r="AL68" s="129"/>
      <c r="AM68" s="129"/>
      <c r="AN68" s="129"/>
      <c r="AO68" s="137"/>
    </row>
    <row r="69" spans="2:48" ht="15.75" x14ac:dyDescent="0.25">
      <c r="AE69" s="129"/>
      <c r="AF69" s="139"/>
      <c r="AG69" s="129">
        <v>97</v>
      </c>
      <c r="AH69" s="129"/>
      <c r="AI69" s="129"/>
      <c r="AJ69" s="129"/>
      <c r="AK69" s="129"/>
      <c r="AL69" s="129"/>
      <c r="AM69" s="129"/>
      <c r="AN69" s="129"/>
      <c r="AO69" s="137"/>
    </row>
    <row r="70" spans="2:48" ht="15.75" x14ac:dyDescent="0.25">
      <c r="AE70" s="129"/>
      <c r="AF70" s="139"/>
      <c r="AG70" s="129">
        <v>98</v>
      </c>
      <c r="AH70" s="129"/>
      <c r="AI70" s="129"/>
      <c r="AJ70" s="129"/>
      <c r="AK70" s="129"/>
      <c r="AL70" s="129"/>
      <c r="AM70" s="129"/>
      <c r="AN70" s="129"/>
      <c r="AO70" s="137"/>
    </row>
    <row r="71" spans="2:48" ht="15.75" x14ac:dyDescent="0.25">
      <c r="AE71" s="129"/>
      <c r="AF71" s="139"/>
      <c r="AG71" s="129">
        <v>99</v>
      </c>
      <c r="AH71" s="129"/>
      <c r="AI71" s="129"/>
      <c r="AJ71" s="129"/>
      <c r="AK71" s="129"/>
      <c r="AL71" s="129"/>
      <c r="AM71" s="129"/>
      <c r="AN71" s="129"/>
      <c r="AO71" s="137"/>
    </row>
    <row r="72" spans="2:48" ht="15.75" x14ac:dyDescent="0.25">
      <c r="AE72" s="129"/>
      <c r="AF72" s="139"/>
      <c r="AG72" s="129">
        <v>100</v>
      </c>
      <c r="AH72" s="129"/>
      <c r="AI72" s="129"/>
      <c r="AJ72" s="129"/>
      <c r="AK72" s="129"/>
      <c r="AL72" s="129"/>
      <c r="AM72" s="129"/>
      <c r="AN72" s="129"/>
      <c r="AO72" s="137"/>
    </row>
    <row r="73" spans="2:48" ht="15.75" x14ac:dyDescent="0.25">
      <c r="AE73" s="129"/>
      <c r="AF73" s="139"/>
      <c r="AG73" s="129">
        <v>101</v>
      </c>
      <c r="AH73" s="129"/>
      <c r="AI73" s="129"/>
      <c r="AJ73" s="129"/>
      <c r="AK73" s="129"/>
      <c r="AL73" s="129"/>
      <c r="AM73" s="129"/>
      <c r="AN73" s="129"/>
      <c r="AO73" s="137"/>
    </row>
    <row r="74" spans="2:48" ht="15.75" x14ac:dyDescent="0.25">
      <c r="AE74" s="129"/>
      <c r="AF74" s="139"/>
      <c r="AG74" s="129">
        <v>102</v>
      </c>
      <c r="AH74" s="129"/>
      <c r="AI74" s="129"/>
      <c r="AJ74" s="129"/>
      <c r="AK74" s="129"/>
      <c r="AL74" s="129" t="str">
        <f t="shared" ref="AL74:AL83" si="17">IF(S35="X",20,"")</f>
        <v/>
      </c>
      <c r="AM74" s="129" t="str">
        <f t="shared" ref="AM74:AM83" si="18">IF(T35="X",20,"")</f>
        <v/>
      </c>
      <c r="AN74" s="129"/>
      <c r="AO74" s="137"/>
    </row>
    <row r="75" spans="2:48" ht="15.75" x14ac:dyDescent="0.25">
      <c r="AE75" s="129"/>
      <c r="AF75" s="139"/>
      <c r="AG75" s="129">
        <v>103</v>
      </c>
      <c r="AH75" s="129"/>
      <c r="AI75" s="129"/>
      <c r="AJ75" s="129"/>
      <c r="AK75" s="129"/>
      <c r="AL75" s="129" t="str">
        <f t="shared" si="17"/>
        <v/>
      </c>
      <c r="AM75" s="129" t="str">
        <f t="shared" si="18"/>
        <v/>
      </c>
      <c r="AN75" s="129"/>
      <c r="AO75" s="137"/>
    </row>
    <row r="76" spans="2:48" ht="15.75" x14ac:dyDescent="0.25">
      <c r="AE76" s="129"/>
      <c r="AF76" s="139"/>
      <c r="AG76" s="129">
        <v>104</v>
      </c>
      <c r="AH76" s="129"/>
      <c r="AI76" s="129"/>
      <c r="AJ76" s="129"/>
      <c r="AK76" s="129"/>
      <c r="AL76" s="129" t="str">
        <f t="shared" si="17"/>
        <v/>
      </c>
      <c r="AM76" s="129" t="str">
        <f t="shared" si="18"/>
        <v/>
      </c>
      <c r="AN76" s="129"/>
      <c r="AO76" s="137"/>
    </row>
    <row r="77" spans="2:48" ht="15.75" x14ac:dyDescent="0.25">
      <c r="AE77" s="129"/>
      <c r="AF77" s="139"/>
      <c r="AG77" s="129">
        <v>105</v>
      </c>
      <c r="AH77" s="129"/>
      <c r="AI77" s="129"/>
      <c r="AJ77" s="129"/>
      <c r="AK77" s="129"/>
      <c r="AL77" s="129" t="str">
        <f t="shared" si="17"/>
        <v/>
      </c>
      <c r="AM77" s="129" t="str">
        <f t="shared" si="18"/>
        <v/>
      </c>
      <c r="AN77" s="129"/>
      <c r="AO77" s="137"/>
    </row>
    <row r="78" spans="2:48" s="1" customFormat="1" ht="15.75" x14ac:dyDescent="0.25">
      <c r="B78" s="43"/>
      <c r="C78" s="43"/>
      <c r="S78" s="44"/>
      <c r="T78" s="44"/>
      <c r="U78" s="44"/>
      <c r="V78" s="94"/>
      <c r="W78" s="109"/>
      <c r="X78" s="109"/>
      <c r="Y78" s="109"/>
      <c r="Z78" s="109"/>
      <c r="AA78" s="109"/>
      <c r="AB78" s="109"/>
      <c r="AC78" s="109"/>
      <c r="AD78" s="110"/>
      <c r="AE78" s="129"/>
      <c r="AF78" s="139"/>
      <c r="AG78" s="129">
        <v>106</v>
      </c>
      <c r="AH78" s="129"/>
      <c r="AI78" s="129"/>
      <c r="AJ78" s="129"/>
      <c r="AK78" s="129"/>
      <c r="AL78" s="129" t="str">
        <f t="shared" si="17"/>
        <v/>
      </c>
      <c r="AM78" s="129" t="str">
        <f t="shared" si="18"/>
        <v/>
      </c>
      <c r="AN78" s="129"/>
      <c r="AO78" s="137"/>
      <c r="AP78" s="111"/>
      <c r="AQ78" s="95"/>
      <c r="AR78" s="95"/>
      <c r="AS78" s="79"/>
      <c r="AT78" s="79"/>
      <c r="AU78" s="79"/>
      <c r="AV78" s="79"/>
    </row>
    <row r="79" spans="2:48" ht="15.75" x14ac:dyDescent="0.25">
      <c r="B79" s="43"/>
      <c r="C79" s="43"/>
      <c r="D79" s="1">
        <v>2000</v>
      </c>
      <c r="E79" s="1" t="s">
        <v>32</v>
      </c>
      <c r="F79" s="1">
        <v>2001</v>
      </c>
      <c r="G79" s="1"/>
      <c r="H79" s="1"/>
      <c r="I79" s="1">
        <v>2000</v>
      </c>
      <c r="J79" s="1" t="s">
        <v>32</v>
      </c>
      <c r="K79" s="1">
        <v>2001</v>
      </c>
      <c r="L79" s="1"/>
      <c r="M79" s="1"/>
      <c r="N79" s="1">
        <v>2000</v>
      </c>
      <c r="O79" s="1" t="s">
        <v>32</v>
      </c>
      <c r="P79" s="1">
        <v>2001</v>
      </c>
      <c r="Q79" s="1"/>
      <c r="R79" s="1"/>
      <c r="S79" s="44"/>
      <c r="T79" s="44"/>
      <c r="U79" s="44"/>
      <c r="AE79" s="129"/>
      <c r="AF79" s="139"/>
      <c r="AG79" s="129">
        <v>107</v>
      </c>
      <c r="AH79" s="129"/>
      <c r="AI79" s="129"/>
      <c r="AJ79" s="129"/>
      <c r="AK79" s="129"/>
      <c r="AL79" s="129" t="str">
        <f t="shared" si="17"/>
        <v/>
      </c>
      <c r="AM79" s="129" t="str">
        <f t="shared" si="18"/>
        <v/>
      </c>
      <c r="AN79" s="129"/>
      <c r="AO79" s="137"/>
    </row>
    <row r="80" spans="2:48" ht="15.75" x14ac:dyDescent="0.25">
      <c r="B80" s="43"/>
      <c r="C80" s="43"/>
      <c r="D80" s="1">
        <v>2002</v>
      </c>
      <c r="E80" s="1" t="s">
        <v>30</v>
      </c>
      <c r="F80" s="1">
        <v>2003</v>
      </c>
      <c r="G80" s="1"/>
      <c r="H80" s="1"/>
      <c r="I80" s="1">
        <v>2002</v>
      </c>
      <c r="J80" s="1" t="s">
        <v>30</v>
      </c>
      <c r="K80" s="1">
        <v>2003</v>
      </c>
      <c r="L80" s="1"/>
      <c r="M80" s="1"/>
      <c r="N80" s="1">
        <v>2002</v>
      </c>
      <c r="O80" s="1" t="s">
        <v>30</v>
      </c>
      <c r="P80" s="1">
        <v>2003</v>
      </c>
      <c r="Q80" s="1"/>
      <c r="R80" s="1"/>
      <c r="S80" s="44"/>
      <c r="T80" s="44"/>
      <c r="U80" s="44"/>
      <c r="AE80" s="129"/>
      <c r="AF80" s="139"/>
      <c r="AG80" s="129">
        <v>108</v>
      </c>
      <c r="AH80" s="129"/>
      <c r="AI80" s="129"/>
      <c r="AJ80" s="129"/>
      <c r="AK80" s="129"/>
      <c r="AL80" s="129" t="str">
        <f t="shared" si="17"/>
        <v/>
      </c>
      <c r="AM80" s="129" t="str">
        <f t="shared" si="18"/>
        <v/>
      </c>
      <c r="AN80" s="129"/>
      <c r="AO80" s="137"/>
    </row>
    <row r="81" spans="2:41" ht="15.75" x14ac:dyDescent="0.25">
      <c r="B81" s="43"/>
      <c r="C81" s="43"/>
      <c r="D81" s="1">
        <v>2004</v>
      </c>
      <c r="E81" s="1" t="s">
        <v>28</v>
      </c>
      <c r="F81" s="1">
        <v>2005</v>
      </c>
      <c r="G81" s="1"/>
      <c r="H81" s="1"/>
      <c r="I81" s="1">
        <v>2004</v>
      </c>
      <c r="J81" s="1" t="s">
        <v>28</v>
      </c>
      <c r="K81" s="1">
        <v>2005</v>
      </c>
      <c r="L81" s="1"/>
      <c r="M81" s="1"/>
      <c r="N81" s="1">
        <v>2004</v>
      </c>
      <c r="O81" s="1" t="s">
        <v>28</v>
      </c>
      <c r="P81" s="1">
        <v>2005</v>
      </c>
      <c r="Q81" s="1"/>
      <c r="R81" s="1"/>
      <c r="S81" s="44"/>
      <c r="T81" s="44"/>
      <c r="U81" s="44"/>
      <c r="AE81" s="129"/>
      <c r="AF81" s="139"/>
      <c r="AG81" s="129">
        <v>109</v>
      </c>
      <c r="AH81" s="129"/>
      <c r="AI81" s="129"/>
      <c r="AJ81" s="129"/>
      <c r="AK81" s="129"/>
      <c r="AL81" s="129" t="str">
        <f t="shared" si="17"/>
        <v/>
      </c>
      <c r="AM81" s="129" t="str">
        <f t="shared" si="18"/>
        <v/>
      </c>
      <c r="AN81" s="129"/>
      <c r="AO81" s="137"/>
    </row>
    <row r="82" spans="2:41" ht="15.75" x14ac:dyDescent="0.25">
      <c r="B82" s="43"/>
      <c r="C82" s="43"/>
      <c r="D82" s="1">
        <v>2006</v>
      </c>
      <c r="E82" s="1" t="s">
        <v>26</v>
      </c>
      <c r="F82" s="1">
        <v>2007</v>
      </c>
      <c r="G82" s="1"/>
      <c r="H82" s="1"/>
      <c r="I82" s="1">
        <v>2006</v>
      </c>
      <c r="J82" s="1" t="s">
        <v>26</v>
      </c>
      <c r="K82" s="1">
        <v>2007</v>
      </c>
      <c r="L82" s="1"/>
      <c r="M82" s="1"/>
      <c r="N82" s="1">
        <v>2006</v>
      </c>
      <c r="O82" s="1" t="s">
        <v>26</v>
      </c>
      <c r="P82" s="1">
        <v>2007</v>
      </c>
      <c r="Q82" s="1"/>
      <c r="R82" s="1"/>
      <c r="S82" s="44"/>
      <c r="T82" s="44"/>
      <c r="U82" s="44"/>
      <c r="AE82" s="129"/>
      <c r="AF82" s="139"/>
      <c r="AG82" s="129">
        <v>110</v>
      </c>
      <c r="AH82" s="129"/>
      <c r="AI82" s="129"/>
      <c r="AJ82" s="129"/>
      <c r="AK82" s="129"/>
      <c r="AL82" s="129" t="str">
        <f t="shared" si="17"/>
        <v/>
      </c>
      <c r="AM82" s="129" t="str">
        <f t="shared" si="18"/>
        <v/>
      </c>
      <c r="AN82" s="129"/>
      <c r="AO82" s="137"/>
    </row>
    <row r="83" spans="2:41" ht="15.75" x14ac:dyDescent="0.25">
      <c r="B83" s="43"/>
      <c r="C83" s="43"/>
      <c r="D83" s="1">
        <v>2008</v>
      </c>
      <c r="E83" s="1" t="s">
        <v>24</v>
      </c>
      <c r="F83" s="1">
        <v>2009</v>
      </c>
      <c r="G83" s="1"/>
      <c r="H83" s="1"/>
      <c r="I83" s="1">
        <v>2008</v>
      </c>
      <c r="J83" s="1" t="s">
        <v>24</v>
      </c>
      <c r="K83" s="1">
        <v>2009</v>
      </c>
      <c r="L83" s="1"/>
      <c r="M83" s="1"/>
      <c r="N83" s="1">
        <v>2008</v>
      </c>
      <c r="O83" s="1" t="s">
        <v>24</v>
      </c>
      <c r="P83" s="1">
        <v>2009</v>
      </c>
      <c r="Q83" s="1"/>
      <c r="R83" s="1"/>
      <c r="S83" s="44"/>
      <c r="T83" s="44"/>
      <c r="U83" s="44"/>
      <c r="AE83" s="129"/>
      <c r="AF83" s="139"/>
      <c r="AH83" s="129"/>
      <c r="AI83" s="129"/>
      <c r="AJ83" s="129"/>
      <c r="AK83" s="129"/>
      <c r="AL83" s="129" t="str">
        <f t="shared" si="17"/>
        <v/>
      </c>
      <c r="AM83" s="129" t="str">
        <f t="shared" si="18"/>
        <v/>
      </c>
      <c r="AN83" s="129"/>
      <c r="AO83" s="137"/>
    </row>
  </sheetData>
  <sheetProtection password="D481" sheet="1" objects="1" scenarios="1"/>
  <mergeCells count="6">
    <mergeCell ref="E9:U9"/>
    <mergeCell ref="D2:U2"/>
    <mergeCell ref="D3:U3"/>
    <mergeCell ref="D5:U5"/>
    <mergeCell ref="D6:U6"/>
    <mergeCell ref="D7:U7"/>
  </mergeCells>
  <conditionalFormatting sqref="E9">
    <cfRule type="cellIs" dxfId="13" priority="3" operator="equal">
      <formula>$Y$9</formula>
    </cfRule>
  </conditionalFormatting>
  <conditionalFormatting sqref="C12:C31">
    <cfRule type="cellIs" dxfId="12" priority="6" operator="equal">
      <formula>$AA12</formula>
    </cfRule>
  </conditionalFormatting>
  <conditionalFormatting sqref="J9">
    <cfRule type="cellIs" dxfId="11" priority="9" operator="equal">
      <formula>$Y$9</formula>
    </cfRule>
  </conditionalFormatting>
  <conditionalFormatting sqref="O9">
    <cfRule type="cellIs" dxfId="10" priority="10" operator="equal">
      <formula>$Y$9</formula>
    </cfRule>
  </conditionalFormatting>
  <conditionalFormatting sqref="D12:D31">
    <cfRule type="cellIs" dxfId="9" priority="11" operator="equal">
      <formula>$AA12</formula>
    </cfRule>
  </conditionalFormatting>
  <conditionalFormatting sqref="I13:I31">
    <cfRule type="cellIs" dxfId="8" priority="12" operator="equal">
      <formula>$AA13</formula>
    </cfRule>
  </conditionalFormatting>
  <conditionalFormatting sqref="N13:N31">
    <cfRule type="cellIs" dxfId="7" priority="13" operator="equal">
      <formula>$AA13</formula>
    </cfRule>
  </conditionalFormatting>
  <conditionalFormatting sqref="I13:I31">
    <cfRule type="cellIs" dxfId="6" priority="14" operator="equal">
      <formula>$AA13</formula>
    </cfRule>
  </conditionalFormatting>
  <conditionalFormatting sqref="N13:N31">
    <cfRule type="cellIs" dxfId="5" priority="15" operator="equal">
      <formula>$AA13</formula>
    </cfRule>
  </conditionalFormatting>
  <conditionalFormatting sqref="I13:I31">
    <cfRule type="cellIs" dxfId="4" priority="16" operator="equal">
      <formula>$AA13</formula>
    </cfRule>
  </conditionalFormatting>
  <conditionalFormatting sqref="N13:N31">
    <cfRule type="cellIs" dxfId="3" priority="17" operator="equal">
      <formula>$AA13</formula>
    </cfRule>
  </conditionalFormatting>
  <conditionalFormatting sqref="I12:I31">
    <cfRule type="cellIs" dxfId="2" priority="18" operator="equal">
      <formula>$AA12</formula>
    </cfRule>
  </conditionalFormatting>
  <conditionalFormatting sqref="N12:N31">
    <cfRule type="cellIs" dxfId="1" priority="19" operator="equal">
      <formula>$AA12</formula>
    </cfRule>
  </conditionalFormatting>
  <dataValidations xWindow="851" yWindow="449" count="1">
    <dataValidation type="list" showInputMessage="1" showErrorMessage="1" errorTitle="Saisir uniquement" error="Dans la liste déroulante de choix" promptTitle="Saisir uniquement" prompt="Dans la liste déroulante de choix" sqref="C12:C31">
      <formula1>$AK$15:$AK$21</formula1>
    </dataValidation>
  </dataValidations>
  <printOptions horizontalCentered="1"/>
  <pageMargins left="0.15763888888888899" right="0.15763888888888899" top="0.27569444444444402" bottom="0.51180555555555596" header="0.51180555555555496" footer="0.15763888888888899"/>
  <pageSetup paperSize="9" scale="85" firstPageNumber="0" orientation="portrait" horizontalDpi="300" verticalDpi="300" r:id="rId1"/>
  <headerFooter>
    <oddFooter>&amp;CKC-Meyrin</oddFooter>
  </headerFooter>
  <ignoredErrors>
    <ignoredError sqref="Z12:AC31" formula="1"/>
    <ignoredError sqref="AJ21" numberStoredAsText="1"/>
    <ignoredError sqref="E12:H31 J12:M31 O12:R31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851" yWindow="449" count="3">
        <x14:dataValidation type="list" showInputMessage="1" showErrorMessage="1" errorTitle="Saisir uniquement" error="Dans la liste déroulante de choix" promptTitle="Saisir uniquement" prompt="Dans la liste déroulante de choix">
          <x14:formula1>
            <xm:f>'Liste des inscrits'!$C$12:$C$56</xm:f>
          </x14:formula1>
          <x14:formula2>
            <xm:f>0</xm:f>
          </x14:formula2>
          <xm:sqref>N12:N31 I13:I31</xm:sqref>
        </x14:dataValidation>
        <x14:dataValidation type="list" showInputMessage="1" showErrorMessage="1">
          <x14:formula1>
            <xm:f>'Liste des inscrits'!$C$12:$C$56</xm:f>
          </x14:formula1>
          <xm:sqref>I12</xm:sqref>
        </x14:dataValidation>
        <x14:dataValidation type="list" showInputMessage="1" showErrorMessage="1" errorTitle="Saisir uniquement" error="Dans la liste déroulante de choix" promptTitle="Saisir uniquement" prompt="Dans la liste déroulante de choix">
          <x14:formula1>
            <xm:f>'Liste des inscrits'!$C$12:$C$56</xm:f>
          </x14:formula1>
          <xm:sqref>D12:D31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5"/>
  <sheetViews>
    <sheetView showGridLines="0" topLeftCell="A6" workbookViewId="0">
      <selection activeCell="C13" sqref="C13"/>
    </sheetView>
  </sheetViews>
  <sheetFormatPr defaultColWidth="8.85546875" defaultRowHeight="21" x14ac:dyDescent="0.35"/>
  <cols>
    <col min="1" max="1" width="5.7109375" style="54" customWidth="1"/>
    <col min="2" max="2" width="24.85546875" style="54" customWidth="1"/>
    <col min="3" max="3" width="52.85546875" style="54" customWidth="1"/>
    <col min="4" max="4" width="10" style="54" customWidth="1"/>
    <col min="5" max="5" width="5.7109375" style="54" customWidth="1"/>
    <col min="6" max="6" width="32.42578125" style="54" customWidth="1"/>
    <col min="7" max="7" width="4.42578125" style="54" customWidth="1"/>
    <col min="8" max="1025" width="8.85546875" style="54"/>
  </cols>
  <sheetData>
    <row r="1" spans="1:24" s="3" customFormat="1" ht="9.75" customHeight="1" x14ac:dyDescent="0.25"/>
    <row r="2" spans="1:24" x14ac:dyDescent="0.35">
      <c r="A2" s="55"/>
      <c r="B2" s="143" t="s">
        <v>0</v>
      </c>
      <c r="C2" s="143"/>
      <c r="D2" s="55"/>
      <c r="E2" s="55"/>
      <c r="F2" s="55"/>
      <c r="G2" s="55"/>
      <c r="H2" s="55"/>
      <c r="I2" s="55"/>
      <c r="J2" s="55"/>
      <c r="K2" s="55"/>
    </row>
    <row r="3" spans="1:24" x14ac:dyDescent="0.35">
      <c r="A3" s="55"/>
      <c r="B3" s="143" t="s">
        <v>1</v>
      </c>
      <c r="C3" s="143"/>
      <c r="D3" s="55"/>
      <c r="E3" s="55"/>
      <c r="F3" s="55"/>
      <c r="G3" s="55"/>
      <c r="H3" s="55"/>
      <c r="I3" s="55"/>
      <c r="J3" s="55"/>
      <c r="K3" s="55"/>
    </row>
    <row r="4" spans="1:24" ht="5.0999999999999996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56"/>
    </row>
    <row r="5" spans="1:24" ht="15.75" customHeight="1" x14ac:dyDescent="0.35">
      <c r="A5" s="9"/>
      <c r="B5" s="144" t="s">
        <v>2</v>
      </c>
      <c r="C5" s="144"/>
      <c r="D5" s="9"/>
      <c r="E5" s="9"/>
      <c r="F5" s="9"/>
      <c r="G5" s="9"/>
      <c r="H5" s="9"/>
      <c r="I5" s="9"/>
      <c r="J5" s="9"/>
      <c r="K5" s="9"/>
    </row>
    <row r="6" spans="1:24" ht="15.75" customHeight="1" x14ac:dyDescent="0.35">
      <c r="A6" s="57"/>
      <c r="B6" s="147" t="s">
        <v>3</v>
      </c>
      <c r="C6" s="147"/>
      <c r="D6" s="57"/>
      <c r="E6" s="57"/>
      <c r="F6" s="57"/>
      <c r="G6" s="57"/>
      <c r="H6" s="57"/>
      <c r="I6" s="57"/>
      <c r="J6" s="57"/>
      <c r="K6" s="57"/>
    </row>
    <row r="7" spans="1:24" s="58" customFormat="1" ht="15.75" customHeight="1" x14ac:dyDescent="0.35">
      <c r="A7" s="13"/>
      <c r="B7" s="144" t="s">
        <v>4</v>
      </c>
      <c r="C7" s="144"/>
      <c r="D7" s="13"/>
      <c r="E7" s="13"/>
      <c r="F7" s="13"/>
      <c r="G7" s="13"/>
      <c r="H7" s="13"/>
      <c r="I7" s="13"/>
      <c r="J7" s="13"/>
      <c r="K7" s="14"/>
    </row>
    <row r="8" spans="1:24" s="58" customFormat="1" ht="13.5" customHeight="1" x14ac:dyDescent="0.35"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s="58" customFormat="1" ht="13.5" customHeight="1" x14ac:dyDescent="0.35"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s="58" customFormat="1" ht="13.5" customHeight="1" x14ac:dyDescent="0.35"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ht="21" customHeight="1" x14ac:dyDescent="0.35">
      <c r="B11" s="16" t="s">
        <v>48</v>
      </c>
      <c r="C11" s="45" t="str">
        <f>'Liste des inscrits'!D9</f>
        <v xml:space="preserve"> </v>
      </c>
      <c r="D11" s="61"/>
      <c r="E11" s="61"/>
      <c r="F11" s="62"/>
      <c r="G11" s="63"/>
    </row>
    <row r="12" spans="1:24" ht="21" customHeight="1" x14ac:dyDescent="0.35">
      <c r="B12" s="64"/>
      <c r="C12" s="65"/>
      <c r="D12" s="66"/>
      <c r="E12" s="66"/>
      <c r="F12" s="62"/>
      <c r="G12" s="63"/>
    </row>
    <row r="13" spans="1:24" ht="21" customHeight="1" x14ac:dyDescent="0.35">
      <c r="B13" s="23" t="s">
        <v>49</v>
      </c>
      <c r="C13" s="30"/>
      <c r="D13" s="61"/>
      <c r="E13" s="61"/>
      <c r="F13" s="62"/>
      <c r="G13" s="67"/>
    </row>
    <row r="14" spans="1:24" ht="21" customHeight="1" x14ac:dyDescent="0.35">
      <c r="B14" s="68"/>
      <c r="C14" s="69"/>
      <c r="D14" s="61"/>
      <c r="E14" s="61"/>
      <c r="F14" s="62"/>
      <c r="G14" s="67"/>
    </row>
    <row r="15" spans="1:24" ht="21" customHeight="1" x14ac:dyDescent="0.35">
      <c r="B15" s="23" t="s">
        <v>50</v>
      </c>
      <c r="C15" s="30"/>
      <c r="D15" s="61"/>
      <c r="E15" s="61"/>
      <c r="F15" s="62"/>
      <c r="G15" s="62"/>
    </row>
    <row r="16" spans="1:24" ht="21" customHeight="1" x14ac:dyDescent="0.35">
      <c r="B16" s="68"/>
      <c r="C16" s="70"/>
      <c r="D16" s="61"/>
      <c r="E16" s="61"/>
      <c r="F16" s="62"/>
    </row>
    <row r="17" spans="2:7" ht="21" customHeight="1" x14ac:dyDescent="0.35">
      <c r="B17" s="23" t="s">
        <v>51</v>
      </c>
      <c r="C17" s="30"/>
      <c r="D17" s="61"/>
      <c r="E17" s="61"/>
    </row>
    <row r="18" spans="2:7" ht="21" customHeight="1" x14ac:dyDescent="0.35">
      <c r="B18" s="71"/>
      <c r="C18" s="30"/>
      <c r="D18" s="72"/>
      <c r="E18" s="72"/>
    </row>
    <row r="19" spans="2:7" ht="21" customHeight="1" x14ac:dyDescent="0.35">
      <c r="B19" s="71"/>
      <c r="C19" s="30"/>
      <c r="D19" s="72"/>
      <c r="E19" s="72"/>
    </row>
    <row r="20" spans="2:7" ht="21" customHeight="1" x14ac:dyDescent="0.35">
      <c r="B20" s="71"/>
      <c r="C20" s="30"/>
      <c r="D20" s="6"/>
      <c r="E20" s="6"/>
    </row>
    <row r="21" spans="2:7" ht="21" customHeight="1" x14ac:dyDescent="0.35">
      <c r="B21" s="71"/>
      <c r="C21" s="30"/>
      <c r="D21" s="6"/>
      <c r="E21" s="6"/>
      <c r="F21" s="62"/>
      <c r="G21" s="63"/>
    </row>
    <row r="22" spans="2:7" ht="21" customHeight="1" x14ac:dyDescent="0.35">
      <c r="B22" s="71"/>
      <c r="C22" s="30"/>
      <c r="D22" s="62"/>
      <c r="E22" s="62"/>
      <c r="F22" s="62"/>
      <c r="G22" s="63"/>
    </row>
    <row r="23" spans="2:7" ht="21" customHeight="1" x14ac:dyDescent="0.35">
      <c r="B23" s="71"/>
      <c r="C23" s="30"/>
      <c r="D23" s="62"/>
      <c r="E23" s="62"/>
      <c r="F23" s="62"/>
      <c r="G23" s="63"/>
    </row>
    <row r="24" spans="2:7" ht="21" customHeight="1" x14ac:dyDescent="0.35">
      <c r="B24" s="71"/>
      <c r="C24" s="30"/>
      <c r="D24" s="62"/>
      <c r="E24" s="62"/>
      <c r="F24" s="62"/>
      <c r="G24" s="63"/>
    </row>
    <row r="25" spans="2:7" ht="21" customHeight="1" x14ac:dyDescent="0.35">
      <c r="B25" s="71"/>
      <c r="C25" s="30"/>
      <c r="D25" s="62"/>
      <c r="E25" s="62"/>
      <c r="F25" s="62"/>
      <c r="G25" s="63"/>
    </row>
    <row r="26" spans="2:7" ht="21" customHeight="1" x14ac:dyDescent="0.35">
      <c r="B26" s="72"/>
      <c r="C26" s="30"/>
      <c r="D26" s="62"/>
      <c r="E26" s="62"/>
      <c r="F26" s="62"/>
      <c r="G26" s="63"/>
    </row>
    <row r="27" spans="2:7" ht="21" customHeight="1" x14ac:dyDescent="0.35"/>
    <row r="28" spans="2:7" ht="21" customHeight="1" x14ac:dyDescent="0.35"/>
    <row r="29" spans="2:7" ht="21" customHeight="1" x14ac:dyDescent="0.35">
      <c r="C29" s="73" t="s">
        <v>52</v>
      </c>
      <c r="D29" s="74">
        <f>COUNTA(C17:C26)</f>
        <v>0</v>
      </c>
      <c r="E29" s="75"/>
    </row>
    <row r="30" spans="2:7" ht="21" customHeight="1" x14ac:dyDescent="0.35">
      <c r="C30" s="73" t="s">
        <v>53</v>
      </c>
      <c r="D30" s="74">
        <f>'Liste des inscrits'!I57</f>
        <v>0</v>
      </c>
      <c r="E30" s="75"/>
    </row>
    <row r="31" spans="2:7" ht="21" customHeight="1" x14ac:dyDescent="0.35">
      <c r="C31" s="73" t="s">
        <v>54</v>
      </c>
      <c r="D31" s="74">
        <f>'Liste des inscrits'!J57</f>
        <v>0</v>
      </c>
      <c r="E31" s="75"/>
    </row>
    <row r="32" spans="2:7" ht="21" customHeight="1" x14ac:dyDescent="0.35">
      <c r="C32" s="73" t="s">
        <v>57</v>
      </c>
      <c r="D32" s="74">
        <f>'Liste des équipes'!S32</f>
        <v>0</v>
      </c>
      <c r="E32" s="75"/>
    </row>
    <row r="33" spans="3:5" ht="21" customHeight="1" x14ac:dyDescent="0.35">
      <c r="C33" s="73" t="s">
        <v>58</v>
      </c>
      <c r="D33" s="74">
        <f>'Liste des équipes'!T32</f>
        <v>0</v>
      </c>
      <c r="E33" s="75"/>
    </row>
    <row r="34" spans="3:5" ht="21" customHeight="1" x14ac:dyDescent="0.35">
      <c r="C34" s="73" t="s">
        <v>55</v>
      </c>
      <c r="D34" s="76">
        <f>IF(D29&lt;1,100,0)</f>
        <v>100</v>
      </c>
      <c r="E34" s="75"/>
    </row>
    <row r="35" spans="3:5" ht="21" customHeight="1" x14ac:dyDescent="0.35">
      <c r="C35" s="77" t="s">
        <v>56</v>
      </c>
      <c r="D35" s="78">
        <f>SUM('Liste des inscrits'!K57+'Liste des équipes'!U32+$D$34)</f>
        <v>100</v>
      </c>
      <c r="E35" s="75"/>
    </row>
  </sheetData>
  <sheetProtection password="D481" sheet="1" objects="1" scenarios="1"/>
  <mergeCells count="5">
    <mergeCell ref="B2:C2"/>
    <mergeCell ref="B3:C3"/>
    <mergeCell ref="B5:C5"/>
    <mergeCell ref="B6:C6"/>
    <mergeCell ref="B7:C7"/>
  </mergeCells>
  <conditionalFormatting sqref="D29:E29">
    <cfRule type="cellIs" dxfId="0" priority="2" operator="equal">
      <formula>0</formula>
    </cfRule>
  </conditionalFormatting>
  <pageMargins left="0.17013888888888901" right="0.17013888888888901" top="0.75" bottom="0.75" header="0.51180555555555496" footer="0.3"/>
  <pageSetup paperSize="9" firstPageNumber="0" orientation="portrait" horizontalDpi="300" verticalDpi="300"/>
  <headerFooter>
    <oddFooter>&amp;CKC-Meyrin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Liste des inscrits</vt:lpstr>
      <vt:lpstr>Liste des équipes</vt:lpstr>
      <vt:lpstr>Liste des arbitres</vt:lpstr>
      <vt:lpstr>'Liste des arbitres'!Print_Area</vt:lpstr>
      <vt:lpstr>'Liste des équipes'!Print_Area</vt:lpstr>
      <vt:lpstr>'Liste des inscrits'!Print_Area</vt:lpstr>
      <vt:lpstr>'Liste des équipes'!Print_Titles</vt:lpstr>
      <vt:lpstr>'Liste des inscrits'!Print_Titles</vt:lpstr>
      <vt:lpstr>'Liste des équipes'!Print_Titles_0</vt:lpstr>
      <vt:lpstr>'Liste des inscrits'!Print_Titles_0</vt:lpstr>
    </vt:vector>
  </TitlesOfParts>
  <Company>NBK Banque Privée (Suisse) SA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Maurer</dc:creator>
  <cp:lastModifiedBy>Laurent THEIMER-LIENHARD</cp:lastModifiedBy>
  <cp:revision>2</cp:revision>
  <dcterms:created xsi:type="dcterms:W3CDTF">2014-07-31T12:35:45Z</dcterms:created>
  <dcterms:modified xsi:type="dcterms:W3CDTF">2018-11-20T13:12:57Z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NBK Banque Privée (Suisse) SA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